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5"/>
  <workbookPr defaultThemeVersion="166925"/>
  <mc:AlternateContent xmlns:mc="http://schemas.openxmlformats.org/markup-compatibility/2006">
    <mc:Choice Requires="x15">
      <x15ac:absPath xmlns:x15ac="http://schemas.microsoft.com/office/spreadsheetml/2010/11/ac" url="/Users/mari/OneDrive/配布用/楽天/"/>
    </mc:Choice>
  </mc:AlternateContent>
  <xr:revisionPtr revIDLastSave="0" documentId="13_ncr:1_{2C41DCEC-BA95-9542-95A2-953BF5FBDE30}" xr6:coauthVersionLast="36" xr6:coauthVersionMax="36" xr10:uidLastSave="{00000000-0000-0000-0000-000000000000}"/>
  <bookViews>
    <workbookView xWindow="420" yWindow="460" windowWidth="27900" windowHeight="15740" xr2:uid="{936B3E68-7529-B942-B68A-CD2C8A27D7FB}"/>
  </bookViews>
  <sheets>
    <sheet name="買い周り計算" sheetId="2" r:id="rId1"/>
    <sheet name="キャンペーン計算" sheetId="3"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9" i="2" l="1"/>
  <c r="C59" i="2"/>
  <c r="F26" i="2"/>
  <c r="E49" i="2"/>
  <c r="E50" i="2"/>
  <c r="E51" i="2"/>
  <c r="E52" i="2"/>
  <c r="E53" i="2"/>
  <c r="E54" i="2"/>
  <c r="E55" i="2"/>
  <c r="E56" i="2"/>
  <c r="E57" i="2"/>
  <c r="E58" i="2"/>
  <c r="E45" i="2"/>
  <c r="E44" i="2"/>
  <c r="E43" i="2"/>
  <c r="E30" i="2"/>
  <c r="E31" i="2"/>
  <c r="E32" i="2"/>
  <c r="E33" i="2"/>
  <c r="E34" i="2"/>
  <c r="E35" i="2"/>
  <c r="E36" i="2"/>
  <c r="E37" i="2"/>
  <c r="E38" i="2"/>
  <c r="E39" i="2"/>
  <c r="E40" i="2"/>
  <c r="E41" i="2"/>
  <c r="E42" i="2"/>
  <c r="E46" i="2"/>
  <c r="E47" i="2"/>
  <c r="E48" i="2"/>
  <c r="E29" i="2"/>
  <c r="C33" i="3" l="1"/>
  <c r="C34" i="3"/>
  <c r="C15" i="3"/>
  <c r="C11" i="3"/>
  <c r="C21" i="3"/>
  <c r="C31" i="3"/>
  <c r="C27" i="3"/>
  <c r="C24" i="3"/>
  <c r="C17" i="3"/>
  <c r="C13" i="3"/>
  <c r="C9" i="3"/>
  <c r="C19" i="3"/>
  <c r="C29" i="3"/>
  <c r="C25" i="3"/>
  <c r="C23" i="3"/>
  <c r="C16" i="3"/>
  <c r="C12" i="3"/>
  <c r="C8" i="3"/>
  <c r="C20" i="3"/>
  <c r="C32" i="3"/>
  <c r="C28" i="3"/>
  <c r="C22" i="3"/>
  <c r="C18" i="3"/>
  <c r="C14" i="3"/>
  <c r="C10" i="3"/>
  <c r="C30" i="3"/>
  <c r="C26" i="3"/>
  <c r="C7" i="3"/>
  <c r="C6" i="3"/>
  <c r="C5" i="3"/>
  <c r="E59" i="2"/>
  <c r="D5" i="3" l="1"/>
  <c r="D19" i="3"/>
  <c r="F43" i="2" s="1"/>
  <c r="G43" i="2" s="1"/>
  <c r="D25" i="3"/>
  <c r="F49" i="2" s="1"/>
  <c r="D29" i="3"/>
  <c r="F53" i="2" s="1"/>
  <c r="D31" i="3"/>
  <c r="F55" i="2" s="1"/>
  <c r="D26" i="3"/>
  <c r="F50" i="2" s="1"/>
  <c r="D28" i="3"/>
  <c r="F52" i="2" s="1"/>
  <c r="D30" i="3"/>
  <c r="F54" i="2" s="1"/>
  <c r="D32" i="3"/>
  <c r="F56" i="2" s="1"/>
  <c r="D34" i="3"/>
  <c r="F58" i="2" s="1"/>
  <c r="G58" i="2" s="1"/>
  <c r="D27" i="3"/>
  <c r="F51" i="2" s="1"/>
  <c r="D33" i="3"/>
  <c r="F57" i="2" s="1"/>
  <c r="G57" i="2" s="1"/>
  <c r="H57" i="2" s="1"/>
  <c r="D8" i="3"/>
  <c r="D14" i="3"/>
  <c r="D10" i="3"/>
  <c r="D24" i="3"/>
  <c r="F48" i="2" s="1"/>
  <c r="G48" i="2" s="1"/>
  <c r="D11" i="3"/>
  <c r="D7" i="3"/>
  <c r="D12" i="3"/>
  <c r="D18" i="3"/>
  <c r="F42" i="2" s="1"/>
  <c r="G42" i="2" s="1"/>
  <c r="D16" i="3"/>
  <c r="D22" i="3"/>
  <c r="F46" i="2" s="1"/>
  <c r="G46" i="2" s="1"/>
  <c r="D15" i="3"/>
  <c r="D17" i="3"/>
  <c r="F41" i="2" s="1"/>
  <c r="G41" i="2" s="1"/>
  <c r="D21" i="3"/>
  <c r="F45" i="2" s="1"/>
  <c r="G45" i="2" s="1"/>
  <c r="D6" i="3"/>
  <c r="D23" i="3"/>
  <c r="F47" i="2" s="1"/>
  <c r="G47" i="2" s="1"/>
  <c r="D20" i="3"/>
  <c r="F44" i="2" s="1"/>
  <c r="G44" i="2" s="1"/>
  <c r="D13" i="3"/>
  <c r="D9" i="3"/>
  <c r="G55" i="2" l="1"/>
  <c r="H55" i="2" s="1"/>
  <c r="G50" i="2"/>
  <c r="H50" i="2" s="1"/>
  <c r="G54" i="2"/>
  <c r="H54" i="2" s="1"/>
  <c r="G53" i="2"/>
  <c r="H53" i="2" s="1"/>
  <c r="H58" i="2"/>
  <c r="G56" i="2"/>
  <c r="H56" i="2" s="1"/>
  <c r="G51" i="2"/>
  <c r="H51" i="2" s="1"/>
  <c r="G52" i="2"/>
  <c r="H52" i="2" s="1"/>
  <c r="G49" i="2"/>
  <c r="H49" i="2" s="1"/>
  <c r="F30" i="2"/>
  <c r="F39" i="2"/>
  <c r="F36" i="2"/>
  <c r="F34" i="2"/>
  <c r="H43" i="2"/>
  <c r="F38" i="2"/>
  <c r="F33" i="2"/>
  <c r="F37" i="2"/>
  <c r="H46" i="2"/>
  <c r="F31" i="2"/>
  <c r="H44" i="2"/>
  <c r="H45" i="2"/>
  <c r="F40" i="2"/>
  <c r="F35" i="2"/>
  <c r="F32" i="2"/>
  <c r="F29" i="2"/>
  <c r="H47" i="2"/>
  <c r="H41" i="2"/>
  <c r="H42" i="2"/>
  <c r="H48" i="2"/>
  <c r="G29" i="2" l="1"/>
  <c r="F59" i="2"/>
  <c r="F60" i="2" s="1"/>
  <c r="G31" i="2"/>
  <c r="H31" i="2" s="1"/>
  <c r="G39" i="2"/>
  <c r="H39" i="2" s="1"/>
  <c r="G40" i="2"/>
  <c r="H40" i="2" s="1"/>
  <c r="G34" i="2"/>
  <c r="H34" i="2" s="1"/>
  <c r="G35" i="2"/>
  <c r="H35" i="2" s="1"/>
  <c r="G38" i="2"/>
  <c r="H38" i="2" s="1"/>
  <c r="G30" i="2"/>
  <c r="H30" i="2" s="1"/>
  <c r="G37" i="2"/>
  <c r="H37" i="2" s="1"/>
  <c r="G32" i="2"/>
  <c r="H32" i="2" s="1"/>
  <c r="G33" i="2"/>
  <c r="H33" i="2" s="1"/>
  <c r="G36" i="2"/>
  <c r="H36" i="2" s="1"/>
  <c r="H29" i="2" l="1"/>
  <c r="G59" i="2"/>
  <c r="H59" i="2" s="1"/>
</calcChain>
</file>

<file path=xl/sharedStrings.xml><?xml version="1.0" encoding="utf-8"?>
<sst xmlns="http://schemas.openxmlformats.org/spreadsheetml/2006/main" count="28" uniqueCount="28">
  <si>
    <t>商品代金</t>
    <phoneticPr fontId="1"/>
  </si>
  <si>
    <t>マラソン獲得ポイント</t>
    <rPh sb="0" eb="2">
      <t>カクトクポイント</t>
    </rPh>
    <phoneticPr fontId="1"/>
  </si>
  <si>
    <t>同一ショップで商品を複数購入した場合はポイント数に差が出ることがあります。</t>
    <rPh sb="0" eb="2">
      <t>デハ</t>
    </rPh>
    <phoneticPr fontId="1"/>
  </si>
  <si>
    <t>通常ポイント</t>
    <phoneticPr fontId="1"/>
  </si>
  <si>
    <t>ポイントアップ分</t>
    <rPh sb="0" eb="1">
      <t>ブｎ</t>
    </rPh>
    <phoneticPr fontId="1"/>
  </si>
  <si>
    <t>合計獲得ポイント</t>
    <phoneticPr fontId="1"/>
  </si>
  <si>
    <t>実質金額</t>
    <phoneticPr fontId="1"/>
  </si>
  <si>
    <t>上限</t>
    <rPh sb="0" eb="2">
      <t>ジョウゲｎ</t>
    </rPh>
    <phoneticPr fontId="1"/>
  </si>
  <si>
    <t>商品名</t>
    <phoneticPr fontId="1"/>
  </si>
  <si>
    <t>合計</t>
    <rPh sb="0" eb="2">
      <t>ゴウケイ</t>
    </rPh>
    <phoneticPr fontId="1"/>
  </si>
  <si>
    <t>1ショップにつき1行で入力してください。</t>
    <rPh sb="0" eb="2">
      <t>ニュウリョクシテクダサイ</t>
    </rPh>
    <phoneticPr fontId="1"/>
  </si>
  <si>
    <t>（実際は商品ごとにポイント数が計算されるため）</t>
    <rPh sb="0" eb="1">
      <t>ショウヒンゴトニ</t>
    </rPh>
    <phoneticPr fontId="1"/>
  </si>
  <si>
    <t>買いまわり</t>
    <phoneticPr fontId="1"/>
  </si>
  <si>
    <t>【注意事項】</t>
    <rPh sb="0" eb="6">
      <t>】</t>
    </rPh>
    <phoneticPr fontId="1"/>
  </si>
  <si>
    <t>当ツールの計算結果と実際の獲得ポイントに相違があった場合でも責任は負いかねます。</t>
    <rPh sb="0" eb="1">
      <t>トウ</t>
    </rPh>
    <phoneticPr fontId="1"/>
  </si>
  <si>
    <t>当ツールをご利用いただいた時点で、上記に同意していただいたとみなします。</t>
    <rPh sb="0" eb="1">
      <t>、</t>
    </rPh>
    <phoneticPr fontId="1"/>
  </si>
  <si>
    <t>このツールの著作権は、”りら”にあります。</t>
    <phoneticPr fontId="1"/>
  </si>
  <si>
    <t>【使い方】</t>
    <rPh sb="0" eb="1">
      <t>ツカイカタ</t>
    </rPh>
    <phoneticPr fontId="1"/>
  </si>
  <si>
    <t>自作発言・二次配布等はご遠慮ください。</t>
    <rPh sb="0" eb="4">
      <t>・</t>
    </rPh>
    <phoneticPr fontId="1"/>
  </si>
  <si>
    <t>不具合等がございましたら下記よりご連絡ください。</t>
    <rPh sb="0" eb="1">
      <t>トウ</t>
    </rPh>
    <phoneticPr fontId="1"/>
  </si>
  <si>
    <t>問い合わせフォーム：</t>
    <rPh sb="0" eb="1">
      <t>：</t>
    </rPh>
    <phoneticPr fontId="1"/>
  </si>
  <si>
    <t>インスタグラム：</t>
    <phoneticPr fontId="1"/>
  </si>
  <si>
    <t>ツイッター：</t>
    <phoneticPr fontId="1"/>
  </si>
  <si>
    <t>https://setsuyaku-rich.com/contact/</t>
    <phoneticPr fontId="1"/>
  </si>
  <si>
    <t>https://www.instagram.com/rila_srich/</t>
  </si>
  <si>
    <t>https://twitter.com/rila_srich</t>
  </si>
  <si>
    <t>黄色セルのみ入力してください。商品名・ポイントアップ分の入力は任意です。</t>
    <rPh sb="0" eb="2">
      <t>ニュウリョクシテクダサイ</t>
    </rPh>
    <phoneticPr fontId="1"/>
  </si>
  <si>
    <r>
      <t>商品代金は、</t>
    </r>
    <r>
      <rPr>
        <b/>
        <sz val="12"/>
        <color rgb="FFFF0000"/>
        <rFont val="メイリオ"/>
        <family val="2"/>
        <charset val="128"/>
      </rPr>
      <t>クーポン利用後、ポイント利用前、送料別</t>
    </r>
    <r>
      <rPr>
        <sz val="12"/>
        <color rgb="FFFF0000"/>
        <rFont val="メイリオ"/>
        <family val="2"/>
        <charset val="128"/>
      </rPr>
      <t>の金額を入力してください。</t>
    </r>
    <rPh sb="0" eb="4">
      <t>、</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</si>
</sst>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ポイント&quot;#&quot;倍&quot;"/>
    <numFmt numFmtId="177" formatCode="#,###;;"/>
    <numFmt numFmtId="178" formatCode="#;\0;0"/>
    <numFmt numFmtId="179" formatCode="#,###"/>
  </numFmts>
  <fonts count="7">
    <font>
      <sz val="12"/>
      <color theme="1"/>
      <name val="游ゴシック"/>
      <family val="2"/>
      <charset val="128"/>
      <scheme val="minor"/>
    </font>
    <font>
      <sz val="6"/>
      <name val="游ゴシック"/>
      <family val="2"/>
      <charset val="128"/>
      <scheme val="minor"/>
    </font>
    <font>
      <sz val="12"/>
      <color theme="1"/>
      <name val="メイリオ"/>
      <family val="2"/>
      <charset val="128"/>
    </font>
    <font>
      <u/>
      <sz val="12"/>
      <color theme="10"/>
      <name val="游ゴシック"/>
      <family val="2"/>
      <charset val="128"/>
      <scheme val="minor"/>
    </font>
    <font>
      <sz val="12"/>
      <color rgb="FFFF0000"/>
      <name val="メイリオ"/>
      <family val="2"/>
      <charset val="128"/>
    </font>
    <font>
      <b/>
      <sz val="12"/>
      <color rgb="FFFF0000"/>
      <name val="メイリオ"/>
      <family val="2"/>
      <charset val="128"/>
    </font>
    <font>
      <b/>
      <sz val="18"/>
      <color theme="1"/>
      <name val="メイリオ"/>
      <family val="2"/>
      <charset val="128"/>
    </font>
  </fonts>
  <fills count="3">
    <fill>
      <patternFill patternType="none"/>
    </fill>
    <fill>
      <patternFill patternType="gray125"/>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21">
    <xf numFmtId="0" fontId="0" fillId="0" borderId="0" xfId="0">
      <alignment vertical="center"/>
    </xf>
    <xf numFmtId="177" fontId="0" fillId="0" borderId="0" xfId="0" applyNumberFormat="1">
      <alignment vertical="center"/>
    </xf>
    <xf numFmtId="178" fontId="0" fillId="0" borderId="0" xfId="0" applyNumberFormat="1">
      <alignment vertical="center"/>
    </xf>
    <xf numFmtId="0" fontId="2" fillId="0" borderId="0" xfId="0" applyFont="1">
      <alignment vertical="center"/>
    </xf>
    <xf numFmtId="179" fontId="2" fillId="0" borderId="1" xfId="0" applyNumberFormat="1" applyFont="1" applyBorder="1">
      <alignment vertical="center"/>
    </xf>
    <xf numFmtId="179" fontId="2" fillId="0" borderId="5" xfId="0" applyNumberFormat="1" applyFont="1" applyBorder="1">
      <alignment vertical="center"/>
    </xf>
    <xf numFmtId="179" fontId="2" fillId="0" borderId="3" xfId="0" applyNumberFormat="1" applyFont="1" applyBorder="1">
      <alignment vertical="center"/>
    </xf>
    <xf numFmtId="0" fontId="2" fillId="0" borderId="3" xfId="0" applyFont="1" applyBorder="1">
      <alignment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3" fillId="0" borderId="0" xfId="1">
      <alignment vertical="center"/>
    </xf>
    <xf numFmtId="0" fontId="2" fillId="2" borderId="1" xfId="0" applyFont="1" applyFill="1" applyBorder="1" applyProtection="1">
      <alignment vertical="center"/>
      <protection locked="0"/>
    </xf>
    <xf numFmtId="179" fontId="2" fillId="2" borderId="1" xfId="0" applyNumberFormat="1" applyFont="1" applyFill="1" applyBorder="1" applyProtection="1">
      <alignment vertical="center"/>
      <protection locked="0"/>
    </xf>
    <xf numFmtId="179" fontId="2" fillId="2" borderId="5" xfId="0" applyNumberFormat="1" applyFont="1" applyFill="1" applyBorder="1" applyProtection="1">
      <alignment vertical="center"/>
      <protection locked="0"/>
    </xf>
    <xf numFmtId="179" fontId="2" fillId="2" borderId="3" xfId="0" applyNumberFormat="1" applyFont="1" applyFill="1" applyBorder="1" applyProtection="1">
      <alignment vertical="center"/>
      <protection locked="0"/>
    </xf>
    <xf numFmtId="0" fontId="2" fillId="2" borderId="2" xfId="0" applyFont="1" applyFill="1" applyBorder="1" applyProtection="1">
      <alignment vertical="center"/>
      <protection locked="0"/>
    </xf>
    <xf numFmtId="179" fontId="2" fillId="2" borderId="2" xfId="0" applyNumberFormat="1" applyFont="1" applyFill="1" applyBorder="1" applyProtection="1">
      <alignment vertical="center"/>
      <protection locked="0"/>
    </xf>
    <xf numFmtId="179" fontId="2" fillId="0" borderId="2" xfId="0" applyNumberFormat="1" applyFont="1" applyBorder="1">
      <alignment vertical="center"/>
    </xf>
    <xf numFmtId="0" fontId="4" fillId="0" borderId="0" xfId="0" applyFont="1">
      <alignment vertical="center"/>
    </xf>
    <xf numFmtId="0" fontId="6" fillId="0" borderId="0" xfId="0" applyFont="1">
      <alignment vertical="center"/>
    </xf>
    <xf numFmtId="176" fontId="2" fillId="0" borderId="4" xfId="0" applyNumberFormat="1" applyFont="1" applyBorder="1" applyProtection="1">
      <alignment vertical="center"/>
      <protection locked="0"/>
    </xf>
  </cellXfs>
  <cellStyles count="2">
    <cellStyle name="ハイパーリンク" xfId="1" builtinId="8"/>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76200</xdr:colOff>
      <xdr:row>24</xdr:row>
      <xdr:rowOff>63500</xdr:rowOff>
    </xdr:from>
    <xdr:to>
      <xdr:col>8</xdr:col>
      <xdr:colOff>571500</xdr:colOff>
      <xdr:row>26</xdr:row>
      <xdr:rowOff>114300</xdr:rowOff>
    </xdr:to>
    <xdr:sp macro="" textlink="">
      <xdr:nvSpPr>
        <xdr:cNvPr id="2" name="テキスト ボックス 1">
          <a:extLst>
            <a:ext uri="{FF2B5EF4-FFF2-40B4-BE49-F238E27FC236}">
              <a16:creationId xmlns:a16="http://schemas.microsoft.com/office/drawing/2014/main" id="{76C4F85F-1389-B148-89CB-8215AC3B720A}"/>
            </a:ext>
          </a:extLst>
        </xdr:cNvPr>
        <xdr:cNvSpPr txBox="1"/>
      </xdr:nvSpPr>
      <xdr:spPr>
        <a:xfrm>
          <a:off x="7759700" y="825500"/>
          <a:ext cx="3111500" cy="584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買いまわりのポイント倍率がおかしいときは</a:t>
          </a:r>
          <a:endParaRPr kumimoji="1" lang="en-US" altLang="ja-JP" sz="1100"/>
        </a:p>
        <a:p>
          <a:r>
            <a:rPr kumimoji="1" lang="ja-JP" altLang="en-US" sz="1100"/>
            <a:t>ここの数字を変更してください。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witter.com/rila_srich" TargetMode="External"/><Relationship Id="rId2" Type="http://schemas.openxmlformats.org/officeDocument/2006/relationships/hyperlink" Target="https://www.instagram.com/rila_srich/" TargetMode="External"/><Relationship Id="rId1" Type="http://schemas.openxmlformats.org/officeDocument/2006/relationships/hyperlink" Target="https://setsuyaku-rich.com/contact/"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EF719-5891-0D48-B66E-3C7F38041D95}">
  <dimension ref="A2:H60"/>
  <sheetViews>
    <sheetView showGridLines="0" tabSelected="1" zoomScale="74" zoomScaleNormal="74" workbookViewId="0"/>
  </sheetViews>
  <sheetFormatPr baseColWidth="10" defaultRowHeight="20"/>
  <cols>
    <col min="1" max="1" width="6.28515625" style="3" customWidth="1"/>
    <col min="2" max="2" width="21.28515625" style="3" customWidth="1"/>
    <col min="3" max="8" width="14.7109375" style="3" customWidth="1"/>
    <col min="9" max="16384" width="10.7109375" style="3"/>
  </cols>
  <sheetData>
    <row r="2" spans="2:3" s="19" customFormat="1" ht="25" customHeight="1">
      <c r="B2" s="19" t="s">
        <v>13</v>
      </c>
    </row>
    <row r="3" spans="2:3">
      <c r="B3" s="3" t="s">
        <v>16</v>
      </c>
    </row>
    <row r="4" spans="2:3">
      <c r="B4" s="3" t="s">
        <v>18</v>
      </c>
    </row>
    <row r="5" spans="2:3">
      <c r="B5" s="3" t="s">
        <v>14</v>
      </c>
    </row>
    <row r="6" spans="2:3">
      <c r="B6" s="3" t="s">
        <v>15</v>
      </c>
    </row>
    <row r="8" spans="2:3">
      <c r="B8" s="3" t="s">
        <v>19</v>
      </c>
    </row>
    <row r="9" spans="2:3">
      <c r="B9" s="3" t="s">
        <v>20</v>
      </c>
      <c r="C9" s="10" t="s">
        <v>23</v>
      </c>
    </row>
    <row r="10" spans="2:3">
      <c r="B10" s="3" t="s">
        <v>21</v>
      </c>
      <c r="C10" s="10" t="s">
        <v>24</v>
      </c>
    </row>
    <row r="11" spans="2:3">
      <c r="B11" s="3" t="s">
        <v>22</v>
      </c>
      <c r="C11" s="10" t="s">
        <v>25</v>
      </c>
    </row>
    <row r="16" spans="2:3" s="19" customFormat="1" ht="25" customHeight="1">
      <c r="B16" s="19" t="s">
        <v>17</v>
      </c>
    </row>
    <row r="17" spans="1:8">
      <c r="B17" s="3" t="s">
        <v>26</v>
      </c>
    </row>
    <row r="18" spans="1:8">
      <c r="B18" s="3" t="s">
        <v>10</v>
      </c>
    </row>
    <row r="19" spans="1:8">
      <c r="B19" s="3" t="s">
        <v>2</v>
      </c>
    </row>
    <row r="20" spans="1:8">
      <c r="B20" s="3" t="s">
        <v>11</v>
      </c>
    </row>
    <row r="22" spans="1:8">
      <c r="B22" s="18" t="s">
        <v>27</v>
      </c>
    </row>
    <row r="25" spans="1:8" ht="21" thickBot="1"/>
    <row r="26" spans="1:8" ht="21" thickBot="1">
      <c r="F26" s="20">
        <f>IF(COUNTIF($C$29:$C$58, "&gt;=1000")&gt;10,10,IF(COUNTIF($C$29:$C$58, "&gt;=1000")&lt;2,1,COUNTIF($C$29:$C$58, "&gt;=1000")))</f>
        <v>1</v>
      </c>
    </row>
    <row r="28" spans="1:8">
      <c r="B28" s="8" t="s">
        <v>8</v>
      </c>
      <c r="C28" s="8" t="s">
        <v>0</v>
      </c>
      <c r="D28" s="8" t="s">
        <v>4</v>
      </c>
      <c r="E28" s="8" t="s">
        <v>3</v>
      </c>
      <c r="F28" s="8" t="s">
        <v>12</v>
      </c>
      <c r="G28" s="9" t="s">
        <v>5</v>
      </c>
      <c r="H28" s="9" t="s">
        <v>6</v>
      </c>
    </row>
    <row r="29" spans="1:8">
      <c r="A29" s="3">
        <v>1</v>
      </c>
      <c r="B29" s="11"/>
      <c r="C29" s="12"/>
      <c r="D29" s="12"/>
      <c r="E29" s="4">
        <f>INT(C29*1/100)</f>
        <v>0</v>
      </c>
      <c r="F29" s="4" t="str">
        <f>キャンペーン計算!D5</f>
        <v/>
      </c>
      <c r="G29" s="4">
        <f>SUM(D29:F29)</f>
        <v>0</v>
      </c>
      <c r="H29" s="4">
        <f t="shared" ref="H29:H59" si="0">C29-G29</f>
        <v>0</v>
      </c>
    </row>
    <row r="30" spans="1:8">
      <c r="A30" s="3">
        <v>2</v>
      </c>
      <c r="B30" s="11"/>
      <c r="C30" s="12"/>
      <c r="D30" s="12"/>
      <c r="E30" s="4">
        <f t="shared" ref="E30:E58" si="1">INT(C30*1/100)</f>
        <v>0</v>
      </c>
      <c r="F30" s="4" t="str">
        <f>キャンペーン計算!D6</f>
        <v/>
      </c>
      <c r="G30" s="4">
        <f t="shared" ref="G30:G57" si="2">SUM(D30:F30)</f>
        <v>0</v>
      </c>
      <c r="H30" s="4">
        <f t="shared" si="0"/>
        <v>0</v>
      </c>
    </row>
    <row r="31" spans="1:8">
      <c r="A31" s="3">
        <v>3</v>
      </c>
      <c r="B31" s="11"/>
      <c r="C31" s="12"/>
      <c r="D31" s="12"/>
      <c r="E31" s="4">
        <f t="shared" si="1"/>
        <v>0</v>
      </c>
      <c r="F31" s="4" t="str">
        <f>キャンペーン計算!D7</f>
        <v/>
      </c>
      <c r="G31" s="4">
        <f t="shared" si="2"/>
        <v>0</v>
      </c>
      <c r="H31" s="4">
        <f t="shared" si="0"/>
        <v>0</v>
      </c>
    </row>
    <row r="32" spans="1:8">
      <c r="A32" s="3">
        <v>4</v>
      </c>
      <c r="B32" s="11"/>
      <c r="C32" s="12"/>
      <c r="D32" s="12"/>
      <c r="E32" s="4">
        <f t="shared" si="1"/>
        <v>0</v>
      </c>
      <c r="F32" s="4" t="str">
        <f>キャンペーン計算!D8</f>
        <v/>
      </c>
      <c r="G32" s="4">
        <f t="shared" si="2"/>
        <v>0</v>
      </c>
      <c r="H32" s="4">
        <f t="shared" si="0"/>
        <v>0</v>
      </c>
    </row>
    <row r="33" spans="1:8">
      <c r="A33" s="3">
        <v>5</v>
      </c>
      <c r="B33" s="11"/>
      <c r="C33" s="12"/>
      <c r="D33" s="12"/>
      <c r="E33" s="4">
        <f t="shared" si="1"/>
        <v>0</v>
      </c>
      <c r="F33" s="4" t="str">
        <f>キャンペーン計算!D9</f>
        <v/>
      </c>
      <c r="G33" s="4">
        <f t="shared" si="2"/>
        <v>0</v>
      </c>
      <c r="H33" s="4">
        <f t="shared" si="0"/>
        <v>0</v>
      </c>
    </row>
    <row r="34" spans="1:8">
      <c r="A34" s="3">
        <v>6</v>
      </c>
      <c r="B34" s="11"/>
      <c r="C34" s="12"/>
      <c r="D34" s="12"/>
      <c r="E34" s="4">
        <f t="shared" si="1"/>
        <v>0</v>
      </c>
      <c r="F34" s="4" t="str">
        <f>キャンペーン計算!D10</f>
        <v/>
      </c>
      <c r="G34" s="4">
        <f t="shared" si="2"/>
        <v>0</v>
      </c>
      <c r="H34" s="4">
        <f t="shared" si="0"/>
        <v>0</v>
      </c>
    </row>
    <row r="35" spans="1:8">
      <c r="A35" s="3">
        <v>7</v>
      </c>
      <c r="B35" s="11"/>
      <c r="C35" s="12"/>
      <c r="D35" s="12"/>
      <c r="E35" s="4">
        <f t="shared" si="1"/>
        <v>0</v>
      </c>
      <c r="F35" s="4" t="str">
        <f>キャンペーン計算!D11</f>
        <v/>
      </c>
      <c r="G35" s="4">
        <f t="shared" si="2"/>
        <v>0</v>
      </c>
      <c r="H35" s="4">
        <f t="shared" si="0"/>
        <v>0</v>
      </c>
    </row>
    <row r="36" spans="1:8">
      <c r="A36" s="3">
        <v>8</v>
      </c>
      <c r="B36" s="11"/>
      <c r="C36" s="12"/>
      <c r="D36" s="12"/>
      <c r="E36" s="4">
        <f t="shared" si="1"/>
        <v>0</v>
      </c>
      <c r="F36" s="4" t="str">
        <f>キャンペーン計算!D12</f>
        <v/>
      </c>
      <c r="G36" s="4">
        <f t="shared" si="2"/>
        <v>0</v>
      </c>
      <c r="H36" s="4">
        <f t="shared" si="0"/>
        <v>0</v>
      </c>
    </row>
    <row r="37" spans="1:8">
      <c r="A37" s="3">
        <v>9</v>
      </c>
      <c r="B37" s="11"/>
      <c r="C37" s="12"/>
      <c r="D37" s="12"/>
      <c r="E37" s="4">
        <f t="shared" si="1"/>
        <v>0</v>
      </c>
      <c r="F37" s="4" t="str">
        <f>キャンペーン計算!D13</f>
        <v/>
      </c>
      <c r="G37" s="4">
        <f t="shared" si="2"/>
        <v>0</v>
      </c>
      <c r="H37" s="4">
        <f t="shared" si="0"/>
        <v>0</v>
      </c>
    </row>
    <row r="38" spans="1:8">
      <c r="A38" s="3">
        <v>10</v>
      </c>
      <c r="B38" s="11"/>
      <c r="C38" s="12"/>
      <c r="D38" s="12"/>
      <c r="E38" s="4">
        <f t="shared" si="1"/>
        <v>0</v>
      </c>
      <c r="F38" s="4" t="str">
        <f>キャンペーン計算!D14</f>
        <v/>
      </c>
      <c r="G38" s="4">
        <f t="shared" si="2"/>
        <v>0</v>
      </c>
      <c r="H38" s="4">
        <f t="shared" si="0"/>
        <v>0</v>
      </c>
    </row>
    <row r="39" spans="1:8">
      <c r="A39" s="3">
        <v>11</v>
      </c>
      <c r="B39" s="11"/>
      <c r="C39" s="12"/>
      <c r="D39" s="12"/>
      <c r="E39" s="4">
        <f t="shared" si="1"/>
        <v>0</v>
      </c>
      <c r="F39" s="4" t="str">
        <f>キャンペーン計算!D15</f>
        <v/>
      </c>
      <c r="G39" s="4">
        <f t="shared" si="2"/>
        <v>0</v>
      </c>
      <c r="H39" s="4">
        <f t="shared" si="0"/>
        <v>0</v>
      </c>
    </row>
    <row r="40" spans="1:8">
      <c r="A40" s="3">
        <v>12</v>
      </c>
      <c r="B40" s="11"/>
      <c r="C40" s="12"/>
      <c r="D40" s="12"/>
      <c r="E40" s="4">
        <f t="shared" si="1"/>
        <v>0</v>
      </c>
      <c r="F40" s="4" t="str">
        <f>キャンペーン計算!D16</f>
        <v/>
      </c>
      <c r="G40" s="4">
        <f t="shared" si="2"/>
        <v>0</v>
      </c>
      <c r="H40" s="4">
        <f t="shared" si="0"/>
        <v>0</v>
      </c>
    </row>
    <row r="41" spans="1:8">
      <c r="A41" s="3">
        <v>13</v>
      </c>
      <c r="B41" s="11"/>
      <c r="C41" s="12"/>
      <c r="D41" s="12"/>
      <c r="E41" s="4">
        <f t="shared" si="1"/>
        <v>0</v>
      </c>
      <c r="F41" s="4" t="str">
        <f>キャンペーン計算!D17</f>
        <v/>
      </c>
      <c r="G41" s="4">
        <f t="shared" si="2"/>
        <v>0</v>
      </c>
      <c r="H41" s="4">
        <f t="shared" si="0"/>
        <v>0</v>
      </c>
    </row>
    <row r="42" spans="1:8">
      <c r="A42" s="3">
        <v>14</v>
      </c>
      <c r="B42" s="11"/>
      <c r="C42" s="12"/>
      <c r="D42" s="12"/>
      <c r="E42" s="4">
        <f t="shared" si="1"/>
        <v>0</v>
      </c>
      <c r="F42" s="4" t="str">
        <f>キャンペーン計算!D18</f>
        <v/>
      </c>
      <c r="G42" s="4">
        <f t="shared" si="2"/>
        <v>0</v>
      </c>
      <c r="H42" s="4">
        <f t="shared" si="0"/>
        <v>0</v>
      </c>
    </row>
    <row r="43" spans="1:8">
      <c r="A43" s="3">
        <v>15</v>
      </c>
      <c r="B43" s="11"/>
      <c r="C43" s="12"/>
      <c r="D43" s="12"/>
      <c r="E43" s="4">
        <f t="shared" si="1"/>
        <v>0</v>
      </c>
      <c r="F43" s="4" t="str">
        <f>キャンペーン計算!D19</f>
        <v/>
      </c>
      <c r="G43" s="4">
        <f t="shared" si="2"/>
        <v>0</v>
      </c>
      <c r="H43" s="4">
        <f t="shared" si="0"/>
        <v>0</v>
      </c>
    </row>
    <row r="44" spans="1:8">
      <c r="A44" s="3">
        <v>16</v>
      </c>
      <c r="B44" s="11"/>
      <c r="C44" s="12"/>
      <c r="D44" s="13"/>
      <c r="E44" s="5">
        <f t="shared" si="1"/>
        <v>0</v>
      </c>
      <c r="F44" s="4" t="str">
        <f>キャンペーン計算!D20</f>
        <v/>
      </c>
      <c r="G44" s="5">
        <f t="shared" si="2"/>
        <v>0</v>
      </c>
      <c r="H44" s="5">
        <f t="shared" si="0"/>
        <v>0</v>
      </c>
    </row>
    <row r="45" spans="1:8">
      <c r="A45" s="3">
        <v>17</v>
      </c>
      <c r="B45" s="11"/>
      <c r="C45" s="12"/>
      <c r="D45" s="12"/>
      <c r="E45" s="4">
        <f t="shared" si="1"/>
        <v>0</v>
      </c>
      <c r="F45" s="4" t="str">
        <f>キャンペーン計算!D21</f>
        <v/>
      </c>
      <c r="G45" s="4">
        <f t="shared" si="2"/>
        <v>0</v>
      </c>
      <c r="H45" s="4">
        <f t="shared" si="0"/>
        <v>0</v>
      </c>
    </row>
    <row r="46" spans="1:8">
      <c r="A46" s="3">
        <v>18</v>
      </c>
      <c r="B46" s="11"/>
      <c r="C46" s="12"/>
      <c r="D46" s="14"/>
      <c r="E46" s="6">
        <f t="shared" si="1"/>
        <v>0</v>
      </c>
      <c r="F46" s="4" t="str">
        <f>キャンペーン計算!D22</f>
        <v/>
      </c>
      <c r="G46" s="6">
        <f t="shared" si="2"/>
        <v>0</v>
      </c>
      <c r="H46" s="6">
        <f t="shared" si="0"/>
        <v>0</v>
      </c>
    </row>
    <row r="47" spans="1:8">
      <c r="A47" s="3">
        <v>19</v>
      </c>
      <c r="B47" s="11"/>
      <c r="C47" s="12"/>
      <c r="D47" s="12"/>
      <c r="E47" s="4">
        <f t="shared" si="1"/>
        <v>0</v>
      </c>
      <c r="F47" s="4" t="str">
        <f>キャンペーン計算!D23</f>
        <v/>
      </c>
      <c r="G47" s="4">
        <f t="shared" si="2"/>
        <v>0</v>
      </c>
      <c r="H47" s="4">
        <f t="shared" si="0"/>
        <v>0</v>
      </c>
    </row>
    <row r="48" spans="1:8">
      <c r="A48" s="3">
        <v>20</v>
      </c>
      <c r="B48" s="11"/>
      <c r="C48" s="12"/>
      <c r="D48" s="12"/>
      <c r="E48" s="4">
        <f t="shared" si="1"/>
        <v>0</v>
      </c>
      <c r="F48" s="4" t="str">
        <f>キャンペーン計算!D24</f>
        <v/>
      </c>
      <c r="G48" s="4">
        <f t="shared" si="2"/>
        <v>0</v>
      </c>
      <c r="H48" s="4">
        <f t="shared" si="0"/>
        <v>0</v>
      </c>
    </row>
    <row r="49" spans="1:8">
      <c r="A49" s="3">
        <v>21</v>
      </c>
      <c r="B49" s="11"/>
      <c r="C49" s="12"/>
      <c r="D49" s="12"/>
      <c r="E49" s="4">
        <f t="shared" si="1"/>
        <v>0</v>
      </c>
      <c r="F49" s="4" t="str">
        <f>キャンペーン計算!D25</f>
        <v/>
      </c>
      <c r="G49" s="4">
        <f t="shared" si="2"/>
        <v>0</v>
      </c>
      <c r="H49" s="4">
        <f t="shared" si="0"/>
        <v>0</v>
      </c>
    </row>
    <row r="50" spans="1:8">
      <c r="A50" s="3">
        <v>22</v>
      </c>
      <c r="B50" s="11"/>
      <c r="C50" s="12"/>
      <c r="D50" s="12"/>
      <c r="E50" s="4">
        <f t="shared" si="1"/>
        <v>0</v>
      </c>
      <c r="F50" s="4" t="str">
        <f>キャンペーン計算!D26</f>
        <v/>
      </c>
      <c r="G50" s="4">
        <f t="shared" si="2"/>
        <v>0</v>
      </c>
      <c r="H50" s="4">
        <f t="shared" si="0"/>
        <v>0</v>
      </c>
    </row>
    <row r="51" spans="1:8">
      <c r="A51" s="3">
        <v>23</v>
      </c>
      <c r="B51" s="11"/>
      <c r="C51" s="12"/>
      <c r="D51" s="12"/>
      <c r="E51" s="4">
        <f t="shared" si="1"/>
        <v>0</v>
      </c>
      <c r="F51" s="4" t="str">
        <f>キャンペーン計算!D27</f>
        <v/>
      </c>
      <c r="G51" s="4">
        <f t="shared" si="2"/>
        <v>0</v>
      </c>
      <c r="H51" s="4">
        <f t="shared" si="0"/>
        <v>0</v>
      </c>
    </row>
    <row r="52" spans="1:8">
      <c r="A52" s="3">
        <v>24</v>
      </c>
      <c r="B52" s="11"/>
      <c r="C52" s="12"/>
      <c r="D52" s="12"/>
      <c r="E52" s="4">
        <f t="shared" si="1"/>
        <v>0</v>
      </c>
      <c r="F52" s="4" t="str">
        <f>キャンペーン計算!D28</f>
        <v/>
      </c>
      <c r="G52" s="4">
        <f t="shared" si="2"/>
        <v>0</v>
      </c>
      <c r="H52" s="4">
        <f t="shared" si="0"/>
        <v>0</v>
      </c>
    </row>
    <row r="53" spans="1:8">
      <c r="A53" s="3">
        <v>25</v>
      </c>
      <c r="B53" s="11"/>
      <c r="C53" s="12"/>
      <c r="D53" s="12"/>
      <c r="E53" s="4">
        <f t="shared" si="1"/>
        <v>0</v>
      </c>
      <c r="F53" s="4" t="str">
        <f>キャンペーン計算!D29</f>
        <v/>
      </c>
      <c r="G53" s="4">
        <f t="shared" si="2"/>
        <v>0</v>
      </c>
      <c r="H53" s="4">
        <f t="shared" si="0"/>
        <v>0</v>
      </c>
    </row>
    <row r="54" spans="1:8">
      <c r="A54" s="3">
        <v>26</v>
      </c>
      <c r="B54" s="11"/>
      <c r="C54" s="12"/>
      <c r="D54" s="12"/>
      <c r="E54" s="4">
        <f t="shared" si="1"/>
        <v>0</v>
      </c>
      <c r="F54" s="4" t="str">
        <f>キャンペーン計算!D30</f>
        <v/>
      </c>
      <c r="G54" s="4">
        <f t="shared" si="2"/>
        <v>0</v>
      </c>
      <c r="H54" s="4">
        <f t="shared" si="0"/>
        <v>0</v>
      </c>
    </row>
    <row r="55" spans="1:8">
      <c r="A55" s="3">
        <v>27</v>
      </c>
      <c r="B55" s="11"/>
      <c r="C55" s="12"/>
      <c r="D55" s="12"/>
      <c r="E55" s="4">
        <f t="shared" si="1"/>
        <v>0</v>
      </c>
      <c r="F55" s="4" t="str">
        <f>キャンペーン計算!D31</f>
        <v/>
      </c>
      <c r="G55" s="4">
        <f t="shared" si="2"/>
        <v>0</v>
      </c>
      <c r="H55" s="4">
        <f t="shared" si="0"/>
        <v>0</v>
      </c>
    </row>
    <row r="56" spans="1:8">
      <c r="A56" s="3">
        <v>28</v>
      </c>
      <c r="B56" s="11"/>
      <c r="C56" s="12"/>
      <c r="D56" s="12"/>
      <c r="E56" s="4">
        <f t="shared" si="1"/>
        <v>0</v>
      </c>
      <c r="F56" s="4" t="str">
        <f>キャンペーン計算!D32</f>
        <v/>
      </c>
      <c r="G56" s="4">
        <f t="shared" si="2"/>
        <v>0</v>
      </c>
      <c r="H56" s="4">
        <f t="shared" si="0"/>
        <v>0</v>
      </c>
    </row>
    <row r="57" spans="1:8">
      <c r="A57" s="3">
        <v>29</v>
      </c>
      <c r="B57" s="11"/>
      <c r="C57" s="12"/>
      <c r="D57" s="12"/>
      <c r="E57" s="4">
        <f t="shared" si="1"/>
        <v>0</v>
      </c>
      <c r="F57" s="4" t="str">
        <f>キャンペーン計算!D33</f>
        <v/>
      </c>
      <c r="G57" s="4">
        <f t="shared" si="2"/>
        <v>0</v>
      </c>
      <c r="H57" s="4">
        <f t="shared" si="0"/>
        <v>0</v>
      </c>
    </row>
    <row r="58" spans="1:8" ht="21" thickBot="1">
      <c r="A58" s="3">
        <v>30</v>
      </c>
      <c r="B58" s="15"/>
      <c r="C58" s="16"/>
      <c r="D58" s="16"/>
      <c r="E58" s="17">
        <f t="shared" si="1"/>
        <v>0</v>
      </c>
      <c r="F58" s="17" t="str">
        <f>キャンペーン計算!D34</f>
        <v/>
      </c>
      <c r="G58" s="17">
        <f>SUM(D58:F58)</f>
        <v>0</v>
      </c>
      <c r="H58" s="17">
        <f t="shared" si="0"/>
        <v>0</v>
      </c>
    </row>
    <row r="59" spans="1:8">
      <c r="B59" s="7" t="s">
        <v>9</v>
      </c>
      <c r="C59" s="6">
        <f>SUM(C29:C58)</f>
        <v>0</v>
      </c>
      <c r="D59" s="6">
        <f>SUM(D29:D58)</f>
        <v>0</v>
      </c>
      <c r="E59" s="6">
        <f>SUM(E29:E58)</f>
        <v>0</v>
      </c>
      <c r="F59" s="6">
        <f>IF(SUM(F29:F58)&gt;10000,10000,SUM(F29:F58))</f>
        <v>0</v>
      </c>
      <c r="G59" s="6">
        <f>SUM(G29:G58)</f>
        <v>0</v>
      </c>
      <c r="H59" s="6">
        <f t="shared" si="0"/>
        <v>0</v>
      </c>
    </row>
    <row r="60" spans="1:8">
      <c r="F60" s="3" t="str">
        <f>IF(F59=10000,"ポイント獲得上限","")</f>
        <v/>
      </c>
    </row>
  </sheetData>
  <sheetProtection sheet="1" objects="1" scenarios="1"/>
  <phoneticPr fontId="1"/>
  <conditionalFormatting sqref="F59">
    <cfRule type="expression" dxfId="0" priority="1">
      <formula>$F$59=10000</formula>
    </cfRule>
  </conditionalFormatting>
  <hyperlinks>
    <hyperlink ref="C9" r:id="rId1" xr:uid="{56FD188E-0E7C-7142-8DF9-9169CB049797}"/>
    <hyperlink ref="C10" r:id="rId2" xr:uid="{65F37FE4-FFB6-6747-88E5-3850F3CB6F1C}"/>
    <hyperlink ref="C11" r:id="rId3" xr:uid="{9854C8DF-E912-B545-A9D5-F5B63648A760}"/>
  </hyperlinks>
  <pageMargins left="0.7" right="0.7" top="0.75" bottom="0.75" header="0.3" footer="0.3"/>
  <pageSetup paperSize="9" scale="61" orientation="portrait" horizontalDpi="0" verticalDpi="0"/>
  <ignoredErrors>
    <ignoredError sqref="F59" formula="1"/>
    <ignoredError sqref="F26" unlockedFormula="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A5B8C-0DFD-4E4B-9B7F-7D7675E271ED}">
  <dimension ref="B3:F34"/>
  <sheetViews>
    <sheetView topLeftCell="A4" workbookViewId="0">
      <selection activeCell="C5" sqref="C5:C34"/>
    </sheetView>
  </sheetViews>
  <sheetFormatPr baseColWidth="10" defaultRowHeight="20"/>
  <sheetData>
    <row r="3" spans="2:6">
      <c r="C3" t="s">
        <v>1</v>
      </c>
    </row>
    <row r="4" spans="2:6">
      <c r="B4" t="s">
        <v>7</v>
      </c>
      <c r="C4">
        <v>10000</v>
      </c>
    </row>
    <row r="5" spans="2:6">
      <c r="B5">
        <v>1</v>
      </c>
      <c r="C5" s="1" t="str">
        <f>IF(買い周り計算!C29&gt;=1000,買い周り計算!E29*(買い周り計算!$F$26-1),"")</f>
        <v/>
      </c>
      <c r="D5" s="2" t="str">
        <f>IF(C5="","",IF(C5&lt;=10000,C5,10000))</f>
        <v/>
      </c>
      <c r="E5" s="1"/>
      <c r="F5" s="1"/>
    </row>
    <row r="6" spans="2:6">
      <c r="B6">
        <v>2</v>
      </c>
      <c r="C6" s="1" t="str">
        <f>IF(買い周り計算!C30&gt;=1000,買い周り計算!E30*(買い周り計算!$F$26-1),"")</f>
        <v/>
      </c>
      <c r="D6" s="2" t="str">
        <f>IF(SUM($C$5:C6)&lt;=10000,C6,MAX(10000-SUM($C$5:C5),0))</f>
        <v/>
      </c>
      <c r="E6" s="1"/>
      <c r="F6" s="1"/>
    </row>
    <row r="7" spans="2:6">
      <c r="B7">
        <v>3</v>
      </c>
      <c r="C7" s="1" t="str">
        <f>IF(買い周り計算!C31&gt;=1000,買い周り計算!E31*(買い周り計算!$F$26-1),"")</f>
        <v/>
      </c>
      <c r="D7" s="2" t="str">
        <f>IF(SUM($C$5:C7)&lt;=10000,C7,MAX(10000-SUM($C$5:C6),0))</f>
        <v/>
      </c>
      <c r="E7" s="1"/>
      <c r="F7" s="1"/>
    </row>
    <row r="8" spans="2:6">
      <c r="B8">
        <v>4</v>
      </c>
      <c r="C8" s="1" t="str">
        <f>IF(買い周り計算!C32&gt;=1000,買い周り計算!E32*(買い周り計算!$F$26-1),"")</f>
        <v/>
      </c>
      <c r="D8" s="2" t="str">
        <f>IF(SUM($C$5:C8)&lt;=10000,C8,MAX(10000-SUM($C$5:C7),0))</f>
        <v/>
      </c>
      <c r="E8" s="1"/>
      <c r="F8" s="1"/>
    </row>
    <row r="9" spans="2:6">
      <c r="B9">
        <v>5</v>
      </c>
      <c r="C9" s="1" t="str">
        <f>IF(買い周り計算!C33&gt;=1000,買い周り計算!E33*(買い周り計算!$F$26-1),"")</f>
        <v/>
      </c>
      <c r="D9" s="2" t="str">
        <f>IF(SUM($C$5:C9)&lt;=10000,C9,MAX(10000-SUM($C$5:C8),0))</f>
        <v/>
      </c>
      <c r="E9" s="1"/>
      <c r="F9" s="1"/>
    </row>
    <row r="10" spans="2:6">
      <c r="B10">
        <v>6</v>
      </c>
      <c r="C10" s="1" t="str">
        <f>IF(買い周り計算!C34&gt;=1000,買い周り計算!E34*(買い周り計算!$F$26-1),"")</f>
        <v/>
      </c>
      <c r="D10" s="2" t="str">
        <f>IF(SUM($C$5:C10)&lt;=10000,C10,MAX(10000-SUM($C$5:C9),0))</f>
        <v/>
      </c>
      <c r="E10" s="1"/>
      <c r="F10" s="1"/>
    </row>
    <row r="11" spans="2:6">
      <c r="B11">
        <v>7</v>
      </c>
      <c r="C11" s="1" t="str">
        <f>IF(買い周り計算!C35&gt;=1000,買い周り計算!E35*(買い周り計算!$F$26-1),"")</f>
        <v/>
      </c>
      <c r="D11" s="2" t="str">
        <f>IF(SUM($C$5:C11)&lt;=10000,C11,MAX(10000-SUM($C$5:C10),0))</f>
        <v/>
      </c>
      <c r="E11" s="1"/>
      <c r="F11" s="1"/>
    </row>
    <row r="12" spans="2:6">
      <c r="B12">
        <v>8</v>
      </c>
      <c r="C12" s="1" t="str">
        <f>IF(買い周り計算!C36&gt;=1000,買い周り計算!E36*(買い周り計算!$F$26-1),"")</f>
        <v/>
      </c>
      <c r="D12" s="2" t="str">
        <f>IF(SUM($C$5:C12)&lt;=10000,C12,MAX(10000-SUM($C$5:C11),0))</f>
        <v/>
      </c>
      <c r="E12" s="1"/>
      <c r="F12" s="1"/>
    </row>
    <row r="13" spans="2:6">
      <c r="B13">
        <v>9</v>
      </c>
      <c r="C13" s="1" t="str">
        <f>IF(買い周り計算!C37&gt;=1000,買い周り計算!E37*(買い周り計算!$F$26-1),"")</f>
        <v/>
      </c>
      <c r="D13" s="2" t="str">
        <f>IF(SUM($C$5:C13)&lt;=10000,C13,MAX(10000-SUM($C$5:C12),0))</f>
        <v/>
      </c>
      <c r="E13" s="1"/>
      <c r="F13" s="1"/>
    </row>
    <row r="14" spans="2:6">
      <c r="B14">
        <v>10</v>
      </c>
      <c r="C14" s="1" t="str">
        <f>IF(買い周り計算!C38&gt;=1000,買い周り計算!E38*(買い周り計算!$F$26-1),"")</f>
        <v/>
      </c>
      <c r="D14" s="2" t="str">
        <f>IF(SUM($C$5:C14)&lt;=10000,C14,MAX(10000-SUM($C$5:C13),0))</f>
        <v/>
      </c>
      <c r="E14" s="1"/>
      <c r="F14" s="1"/>
    </row>
    <row r="15" spans="2:6">
      <c r="B15">
        <v>11</v>
      </c>
      <c r="C15" s="1" t="str">
        <f>IF(買い周り計算!C39&gt;=1000,買い周り計算!E39*(買い周り計算!$F$26-1),"")</f>
        <v/>
      </c>
      <c r="D15" s="2" t="str">
        <f>IF(SUM($C$5:C15)&lt;=10000,C15,MAX(10000-SUM($C$5:C14),0))</f>
        <v/>
      </c>
      <c r="E15" s="1"/>
      <c r="F15" s="1"/>
    </row>
    <row r="16" spans="2:6">
      <c r="B16">
        <v>12</v>
      </c>
      <c r="C16" s="1" t="str">
        <f>IF(買い周り計算!C40&gt;=1000,買い周り計算!E40*(買い周り計算!$F$26-1),"")</f>
        <v/>
      </c>
      <c r="D16" s="2" t="str">
        <f>IF(SUM($C$5:C16)&lt;=10000,C16,MAX(10000-SUM($C$5:C15),0))</f>
        <v/>
      </c>
      <c r="E16" s="1"/>
      <c r="F16" s="1"/>
    </row>
    <row r="17" spans="2:6">
      <c r="B17">
        <v>13</v>
      </c>
      <c r="C17" s="1" t="str">
        <f>IF(買い周り計算!C41&gt;=1000,買い周り計算!E41*(買い周り計算!$F$26-1),"")</f>
        <v/>
      </c>
      <c r="D17" s="2" t="str">
        <f>IF(SUM($C$5:C17)&lt;=10000,C17,MAX(10000-SUM($C$5:C16),0))</f>
        <v/>
      </c>
      <c r="E17" s="1"/>
      <c r="F17" s="1"/>
    </row>
    <row r="18" spans="2:6">
      <c r="B18">
        <v>14</v>
      </c>
      <c r="C18" s="1" t="str">
        <f>IF(買い周り計算!C42&gt;=1000,買い周り計算!E42*(買い周り計算!$F$26-1),"")</f>
        <v/>
      </c>
      <c r="D18" s="2" t="str">
        <f>IF(SUM($C$5:C18)&lt;=10000,C18,MAX(10000-SUM($C$5:C17),0))</f>
        <v/>
      </c>
      <c r="E18" s="1"/>
      <c r="F18" s="1"/>
    </row>
    <row r="19" spans="2:6">
      <c r="B19">
        <v>15</v>
      </c>
      <c r="C19" s="1" t="str">
        <f>IF(買い周り計算!C43&gt;=1000,買い周り計算!E43*(買い周り計算!$F$26-1),"")</f>
        <v/>
      </c>
      <c r="D19" s="2" t="str">
        <f>IF(SUM($C$5:C19)&lt;=10000,C19,MAX(10000-SUM($C$5:C18),0))</f>
        <v/>
      </c>
      <c r="E19" s="1"/>
      <c r="F19" s="1"/>
    </row>
    <row r="20" spans="2:6">
      <c r="B20">
        <v>16</v>
      </c>
      <c r="C20" s="1" t="str">
        <f>IF(買い周り計算!C44&gt;=1000,買い周り計算!E44*(買い周り計算!$F$26-1),"")</f>
        <v/>
      </c>
      <c r="D20" s="2" t="str">
        <f>IF(SUM($C$5:C20)&lt;=10000,C20,MAX(10000-SUM($C$5:C19),0))</f>
        <v/>
      </c>
      <c r="E20" s="1"/>
      <c r="F20" s="1"/>
    </row>
    <row r="21" spans="2:6">
      <c r="B21">
        <v>17</v>
      </c>
      <c r="C21" s="1" t="str">
        <f>IF(買い周り計算!C45&gt;=1000,買い周り計算!E45*(買い周り計算!$F$26-1),"")</f>
        <v/>
      </c>
      <c r="D21" s="2" t="str">
        <f>IF(SUM($C$5:C21)&lt;=10000,C21,MAX(10000-SUM($C$5:C20),0))</f>
        <v/>
      </c>
      <c r="E21" s="1"/>
      <c r="F21" s="1"/>
    </row>
    <row r="22" spans="2:6">
      <c r="B22">
        <v>18</v>
      </c>
      <c r="C22" s="1" t="str">
        <f>IF(買い周り計算!C46&gt;=1000,買い周り計算!E46*(買い周り計算!$F$26-1),"")</f>
        <v/>
      </c>
      <c r="D22" s="2" t="str">
        <f>IF(SUM($C$5:C22)&lt;=10000,C22,MAX(10000-SUM($C$5:C21),0))</f>
        <v/>
      </c>
      <c r="E22" s="1"/>
      <c r="F22" s="1"/>
    </row>
    <row r="23" spans="2:6">
      <c r="B23">
        <v>19</v>
      </c>
      <c r="C23" s="1" t="str">
        <f>IF(買い周り計算!C47&gt;=1000,買い周り計算!E47*(買い周り計算!$F$26-1),"")</f>
        <v/>
      </c>
      <c r="D23" s="2" t="str">
        <f>IF(SUM($C$5:C23)&lt;=10000,C23,MAX(10000-SUM($C$5:C22),0))</f>
        <v/>
      </c>
      <c r="E23" s="1"/>
      <c r="F23" s="1"/>
    </row>
    <row r="24" spans="2:6">
      <c r="B24">
        <v>20</v>
      </c>
      <c r="C24" s="1" t="str">
        <f>IF(買い周り計算!C48&gt;=1000,買い周り計算!E48*(買い周り計算!$F$26-1),"")</f>
        <v/>
      </c>
      <c r="D24" s="2" t="str">
        <f>IF(SUM($C$5:C24)&lt;=10000,C24,MAX(10000-SUM($C$5:C23),0))</f>
        <v/>
      </c>
      <c r="E24" s="1"/>
      <c r="F24" s="1"/>
    </row>
    <row r="25" spans="2:6">
      <c r="B25">
        <v>21</v>
      </c>
      <c r="C25" s="1" t="str">
        <f>IF(買い周り計算!C49&gt;=1000,買い周り計算!E49*(買い周り計算!$F$26-1),"")</f>
        <v/>
      </c>
      <c r="D25" s="2" t="str">
        <f>IF(SUM($C$5:C25)&lt;=10000,C25,MAX(10000-SUM($C$5:C24),0))</f>
        <v/>
      </c>
    </row>
    <row r="26" spans="2:6">
      <c r="B26">
        <v>22</v>
      </c>
      <c r="C26" s="1" t="str">
        <f>IF(買い周り計算!C50&gt;=1000,買い周り計算!E50*(買い周り計算!$F$26-1),"")</f>
        <v/>
      </c>
      <c r="D26" s="2" t="str">
        <f>IF(SUM($C$5:C26)&lt;=10000,C26,MAX(10000-SUM($C$5:C25),0))</f>
        <v/>
      </c>
    </row>
    <row r="27" spans="2:6">
      <c r="B27">
        <v>23</v>
      </c>
      <c r="C27" s="1" t="str">
        <f>IF(買い周り計算!C51&gt;=1000,買い周り計算!E51*(買い周り計算!$F$26-1),"")</f>
        <v/>
      </c>
      <c r="D27" s="2" t="str">
        <f>IF(SUM($C$5:C27)&lt;=10000,C27,MAX(10000-SUM($C$5:C26),0))</f>
        <v/>
      </c>
    </row>
    <row r="28" spans="2:6">
      <c r="B28">
        <v>24</v>
      </c>
      <c r="C28" s="1" t="str">
        <f>IF(買い周り計算!C52&gt;=1000,買い周り計算!E52*(買い周り計算!$F$26-1),"")</f>
        <v/>
      </c>
      <c r="D28" s="2" t="str">
        <f>IF(SUM($C$5:C28)&lt;=10000,C28,MAX(10000-SUM($C$5:C27),0))</f>
        <v/>
      </c>
    </row>
    <row r="29" spans="2:6">
      <c r="B29">
        <v>25</v>
      </c>
      <c r="C29" s="1" t="str">
        <f>IF(買い周り計算!C53&gt;=1000,買い周り計算!E53*(買い周り計算!$F$26-1),"")</f>
        <v/>
      </c>
      <c r="D29" s="2" t="str">
        <f>IF(SUM($C$5:C29)&lt;=10000,C29,MAX(10000-SUM($C$5:C28),0))</f>
        <v/>
      </c>
    </row>
    <row r="30" spans="2:6">
      <c r="B30">
        <v>26</v>
      </c>
      <c r="C30" s="1" t="str">
        <f>IF(買い周り計算!C54&gt;=1000,買い周り計算!E54*(買い周り計算!$F$26-1),"")</f>
        <v/>
      </c>
      <c r="D30" s="2" t="str">
        <f>IF(SUM($C$5:C30)&lt;=10000,C30,MAX(10000-SUM($C$5:C29),0))</f>
        <v/>
      </c>
    </row>
    <row r="31" spans="2:6">
      <c r="B31">
        <v>27</v>
      </c>
      <c r="C31" s="1" t="str">
        <f>IF(買い周り計算!C55&gt;=1000,買い周り計算!E55*(買い周り計算!$F$26-1),"")</f>
        <v/>
      </c>
      <c r="D31" s="2" t="str">
        <f>IF(SUM($C$5:C31)&lt;=10000,C31,MAX(10000-SUM($C$5:C30),0))</f>
        <v/>
      </c>
    </row>
    <row r="32" spans="2:6">
      <c r="B32">
        <v>28</v>
      </c>
      <c r="C32" s="1" t="str">
        <f>IF(買い周り計算!C56&gt;=1000,買い周り計算!E56*(買い周り計算!$F$26-1),"")</f>
        <v/>
      </c>
      <c r="D32" s="2" t="str">
        <f>IF(SUM($C$5:C32)&lt;=10000,C32,MAX(10000-SUM($C$5:C31),0))</f>
        <v/>
      </c>
    </row>
    <row r="33" spans="2:4">
      <c r="B33">
        <v>29</v>
      </c>
      <c r="C33" s="1" t="str">
        <f>IF(買い周り計算!C57&gt;=1000,買い周り計算!E57*(買い周り計算!$F$26-1),"")</f>
        <v/>
      </c>
      <c r="D33" s="2" t="str">
        <f>IF(SUM($C$5:C33)&lt;=10000,C33,MAX(10000-SUM($C$5:C32),0))</f>
        <v/>
      </c>
    </row>
    <row r="34" spans="2:4">
      <c r="B34">
        <v>30</v>
      </c>
      <c r="C34" s="1" t="str">
        <f>IF(買い周り計算!C58&gt;=1000,買い周り計算!E58*(買い周り計算!$F$26-1),"")</f>
        <v/>
      </c>
      <c r="D34" s="2" t="str">
        <f>IF(SUM($C$5:C34)&lt;=10000,C34,MAX(10000-SUM($C$5:C33),0))</f>
        <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買い周り計算</vt:lpstr>
      <vt:lpstr>キャンペーン計算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 M</dc:creator>
  <cp:lastModifiedBy>T M</cp:lastModifiedBy>
  <dcterms:created xsi:type="dcterms:W3CDTF">2020-07-02T04:51:07Z</dcterms:created>
  <dcterms:modified xsi:type="dcterms:W3CDTF">2020-07-04T04:42:35Z</dcterms:modified>
</cp:coreProperties>
</file>