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2.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3.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filterPrivacy="1" defaultThemeVersion="166925"/>
  <xr:revisionPtr revIDLastSave="9" documentId="8_{AA43B655-5D5B-344B-A963-6A258CA4A483}" xr6:coauthVersionLast="36" xr6:coauthVersionMax="36" xr10:uidLastSave="{AA717BD1-D195-3041-A49B-4E2EE07423E3}"/>
  <bookViews>
    <workbookView xWindow="0" yWindow="760" windowWidth="26500" windowHeight="14760" xr2:uid="{73E0019C-B937-484F-9ED9-9E481070DD29}"/>
  </bookViews>
  <sheets>
    <sheet name="はじめに" sheetId="25" r:id="rId1"/>
    <sheet name="初期設定" sheetId="2" r:id="rId2"/>
    <sheet name="年間予算" sheetId="10" r:id="rId3"/>
    <sheet name="特別費" sheetId="38" r:id="rId4"/>
    <sheet name="年間収支" sheetId="6" r:id="rId5"/>
    <sheet name="貯蓄残高" sheetId="12" r:id="rId6"/>
    <sheet name="光熱費" sheetId="11" r:id="rId7"/>
    <sheet name="1月" sheetId="5" r:id="rId8"/>
    <sheet name="2月" sheetId="27" r:id="rId9"/>
    <sheet name="3月" sheetId="26" r:id="rId10"/>
    <sheet name="4月" sheetId="28" r:id="rId11"/>
    <sheet name="5月" sheetId="29" r:id="rId12"/>
    <sheet name="6月" sheetId="30" r:id="rId13"/>
    <sheet name="7月" sheetId="31" r:id="rId14"/>
    <sheet name="8月" sheetId="32" r:id="rId15"/>
    <sheet name="9月" sheetId="33" r:id="rId16"/>
    <sheet name="10月" sheetId="34" r:id="rId17"/>
    <sheet name="11月" sheetId="35" r:id="rId18"/>
    <sheet name="12月" sheetId="36" r:id="rId19"/>
  </sheets>
  <definedNames>
    <definedName name="_xlnm.Print_Area" localSheetId="16">'10月'!$B$1:$J$84</definedName>
    <definedName name="_xlnm.Print_Area" localSheetId="17">'11月'!$B$1:$J$84</definedName>
    <definedName name="_xlnm.Print_Area" localSheetId="18">'12月'!$B$1:$J$84</definedName>
    <definedName name="_xlnm.Print_Area" localSheetId="7">'1月'!$B$1:$J$84</definedName>
    <definedName name="_xlnm.Print_Area" localSheetId="8">'2月'!$B$1:$J$84</definedName>
    <definedName name="_xlnm.Print_Area" localSheetId="9">'3月'!$B$1:$J$84</definedName>
    <definedName name="_xlnm.Print_Area" localSheetId="10">'4月'!$B$1:$J$84</definedName>
    <definedName name="_xlnm.Print_Area" localSheetId="11">'5月'!$B$1:$J$84</definedName>
    <definedName name="_xlnm.Print_Area" localSheetId="12">'6月'!$B$1:$J$84</definedName>
    <definedName name="_xlnm.Print_Area" localSheetId="13">'7月'!$B$1:$J$84</definedName>
    <definedName name="_xlnm.Print_Area" localSheetId="14">'8月'!$B$1:$J$84</definedName>
    <definedName name="_xlnm.Print_Area" localSheetId="15">'9月'!$B$1:$J$84</definedName>
    <definedName name="_xlnm.Print_Area" localSheetId="5">貯蓄残高!$B$2:$N$34</definedName>
    <definedName name="_xlnm.Print_Area" localSheetId="3">特別費!$B$1:$P$42</definedName>
    <definedName name="_xlnm.Print_Area" localSheetId="4">年間収支!$B$2:$Q$59</definedName>
    <definedName name="_xlnm.Print_Area" localSheetId="2">年間予算!$B$2:$H$31</definedName>
    <definedName name="_xlnm.Print_Titles" localSheetId="16">'10月'!$1:$1</definedName>
    <definedName name="_xlnm.Print_Titles" localSheetId="17">'11月'!$1:$1</definedName>
    <definedName name="_xlnm.Print_Titles" localSheetId="18">'12月'!$1:$1</definedName>
    <definedName name="_xlnm.Print_Titles" localSheetId="7">'1月'!$1:$1</definedName>
    <definedName name="_xlnm.Print_Titles" localSheetId="8">'2月'!$1:$1</definedName>
    <definedName name="_xlnm.Print_Titles" localSheetId="9">'3月'!$1:$1</definedName>
    <definedName name="_xlnm.Print_Titles" localSheetId="10">'4月'!$1:$1</definedName>
    <definedName name="_xlnm.Print_Titles" localSheetId="11">'5月'!$1:$1</definedName>
    <definedName name="_xlnm.Print_Titles" localSheetId="12">'6月'!$1:$1</definedName>
    <definedName name="_xlnm.Print_Titles" localSheetId="13">'7月'!$1:$1</definedName>
    <definedName name="_xlnm.Print_Titles" localSheetId="14">'8月'!$1:$1</definedName>
    <definedName name="_xlnm.Print_Titles" localSheetId="15">'9月'!$1:$1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8" i="6" l="1"/>
  <c r="Q11" i="6"/>
  <c r="L59" i="6" l="1"/>
  <c r="L46" i="6"/>
  <c r="Q13" i="6"/>
  <c r="Q14" i="6"/>
  <c r="E14" i="6"/>
  <c r="E30" i="6"/>
  <c r="D24" i="6"/>
  <c r="C14" i="5" l="1"/>
  <c r="C14" i="27"/>
  <c r="C14" i="26"/>
  <c r="C14" i="28"/>
  <c r="C14" i="29"/>
  <c r="C14" i="30"/>
  <c r="C14" i="31"/>
  <c r="C14" i="32"/>
  <c r="C14" i="33"/>
  <c r="C14" i="34"/>
  <c r="C14" i="35"/>
  <c r="C14" i="36"/>
  <c r="M5" i="12"/>
  <c r="H24" i="10"/>
  <c r="O14" i="6" l="1"/>
  <c r="F14" i="6"/>
  <c r="G14" i="6"/>
  <c r="H14" i="6"/>
  <c r="I14" i="6"/>
  <c r="J14" i="6"/>
  <c r="K14" i="6"/>
  <c r="L14" i="6"/>
  <c r="M14" i="6"/>
  <c r="N14" i="6"/>
  <c r="P14" i="6"/>
  <c r="J30" i="6"/>
  <c r="N59" i="6"/>
  <c r="M59" i="6"/>
  <c r="F59" i="6"/>
  <c r="G59" i="6"/>
  <c r="H59" i="6"/>
  <c r="I59" i="6"/>
  <c r="J59" i="6"/>
  <c r="K59" i="6"/>
  <c r="O59" i="6"/>
  <c r="P59" i="6"/>
  <c r="E59" i="6"/>
  <c r="F46" i="6"/>
  <c r="G46" i="6"/>
  <c r="H46" i="6"/>
  <c r="I46" i="6"/>
  <c r="J46" i="6"/>
  <c r="K46" i="6"/>
  <c r="M46" i="6"/>
  <c r="N46" i="6"/>
  <c r="O46" i="6"/>
  <c r="P46" i="6"/>
  <c r="E46" i="6"/>
  <c r="P30" i="6"/>
  <c r="P26" i="6"/>
  <c r="F30" i="6"/>
  <c r="G30" i="6"/>
  <c r="H30" i="6"/>
  <c r="I30" i="6"/>
  <c r="K30" i="6"/>
  <c r="L30" i="6"/>
  <c r="M30" i="6"/>
  <c r="N30" i="6"/>
  <c r="O30" i="6"/>
  <c r="B1" i="38" l="1"/>
  <c r="C14" i="38"/>
  <c r="D14" i="38"/>
  <c r="F14" i="38"/>
  <c r="G14" i="38"/>
  <c r="I14" i="38"/>
  <c r="J14" i="38"/>
  <c r="L14" i="38"/>
  <c r="M14" i="38"/>
  <c r="C28" i="38"/>
  <c r="D28" i="38"/>
  <c r="F28" i="38"/>
  <c r="G28" i="38"/>
  <c r="I28" i="38"/>
  <c r="J28" i="38"/>
  <c r="L28" i="38"/>
  <c r="M28" i="38"/>
  <c r="C42" i="38"/>
  <c r="D42" i="38"/>
  <c r="F42" i="38"/>
  <c r="G42" i="38"/>
  <c r="I42" i="38"/>
  <c r="J42" i="38"/>
  <c r="L42" i="38"/>
  <c r="M42" i="38"/>
  <c r="P42" i="38" l="1"/>
  <c r="P41" i="38"/>
  <c r="G25" i="27" l="1"/>
  <c r="G25" i="26"/>
  <c r="G25" i="28"/>
  <c r="G25" i="29"/>
  <c r="G25" i="30"/>
  <c r="G25" i="31"/>
  <c r="G25" i="32"/>
  <c r="G25" i="33"/>
  <c r="G25" i="34"/>
  <c r="G25" i="35"/>
  <c r="G25" i="36"/>
  <c r="G25" i="5"/>
  <c r="F50" i="6"/>
  <c r="G50" i="6"/>
  <c r="H50" i="6"/>
  <c r="I50" i="6"/>
  <c r="J50" i="6"/>
  <c r="K50" i="6"/>
  <c r="L50" i="6"/>
  <c r="M50" i="6"/>
  <c r="N50" i="6"/>
  <c r="O50" i="6"/>
  <c r="P50" i="6"/>
  <c r="F51" i="6"/>
  <c r="G51" i="6"/>
  <c r="H51" i="6"/>
  <c r="I51" i="6"/>
  <c r="J51" i="6"/>
  <c r="K51" i="6"/>
  <c r="L51" i="6"/>
  <c r="M51" i="6"/>
  <c r="N51" i="6"/>
  <c r="O51" i="6"/>
  <c r="P51" i="6"/>
  <c r="F52" i="6"/>
  <c r="G52" i="6"/>
  <c r="H52" i="6"/>
  <c r="I52" i="6"/>
  <c r="J52" i="6"/>
  <c r="K52" i="6"/>
  <c r="L52" i="6"/>
  <c r="M52" i="6"/>
  <c r="N52" i="6"/>
  <c r="O52" i="6"/>
  <c r="P52" i="6"/>
  <c r="F53" i="6"/>
  <c r="G53" i="6"/>
  <c r="H53" i="6"/>
  <c r="I53" i="6"/>
  <c r="J53" i="6"/>
  <c r="K53" i="6"/>
  <c r="L53" i="6"/>
  <c r="M53" i="6"/>
  <c r="N53" i="6"/>
  <c r="O53" i="6"/>
  <c r="P53" i="6"/>
  <c r="F54" i="6"/>
  <c r="G54" i="6"/>
  <c r="H54" i="6"/>
  <c r="I54" i="6"/>
  <c r="J54" i="6"/>
  <c r="K54" i="6"/>
  <c r="L54" i="6"/>
  <c r="M54" i="6"/>
  <c r="N54" i="6"/>
  <c r="O54" i="6"/>
  <c r="P54" i="6"/>
  <c r="F55" i="6"/>
  <c r="G55" i="6"/>
  <c r="H55" i="6"/>
  <c r="I55" i="6"/>
  <c r="J55" i="6"/>
  <c r="K55" i="6"/>
  <c r="L55" i="6"/>
  <c r="M55" i="6"/>
  <c r="N55" i="6"/>
  <c r="O55" i="6"/>
  <c r="P55" i="6"/>
  <c r="F56" i="6"/>
  <c r="G56" i="6"/>
  <c r="H56" i="6"/>
  <c r="I56" i="6"/>
  <c r="J56" i="6"/>
  <c r="K56" i="6"/>
  <c r="L56" i="6"/>
  <c r="M56" i="6"/>
  <c r="N56" i="6"/>
  <c r="O56" i="6"/>
  <c r="P56" i="6"/>
  <c r="F57" i="6"/>
  <c r="G57" i="6"/>
  <c r="H57" i="6"/>
  <c r="I57" i="6"/>
  <c r="J57" i="6"/>
  <c r="K57" i="6"/>
  <c r="L57" i="6"/>
  <c r="M57" i="6"/>
  <c r="N57" i="6"/>
  <c r="O57" i="6"/>
  <c r="P57" i="6"/>
  <c r="F58" i="6"/>
  <c r="G58" i="6"/>
  <c r="H58" i="6"/>
  <c r="I58" i="6"/>
  <c r="J58" i="6"/>
  <c r="K58" i="6"/>
  <c r="L58" i="6"/>
  <c r="M58" i="6"/>
  <c r="N58" i="6"/>
  <c r="O58" i="6"/>
  <c r="P58" i="6"/>
  <c r="P49" i="6"/>
  <c r="O49" i="6"/>
  <c r="N49" i="6"/>
  <c r="M49" i="6"/>
  <c r="L49" i="6"/>
  <c r="K49" i="6"/>
  <c r="J49" i="6"/>
  <c r="I49" i="6"/>
  <c r="H49" i="6"/>
  <c r="G49" i="6"/>
  <c r="F49" i="6"/>
  <c r="I7" i="2" l="1"/>
  <c r="J6" i="27"/>
  <c r="U29" i="27" s="1"/>
  <c r="J6" i="26"/>
  <c r="G31" i="6" s="1"/>
  <c r="J6" i="28"/>
  <c r="H31" i="6" s="1"/>
  <c r="J6" i="29"/>
  <c r="I31" i="6" s="1"/>
  <c r="J6" i="30"/>
  <c r="U29" i="30" s="1"/>
  <c r="J6" i="31"/>
  <c r="K31" i="6" s="1"/>
  <c r="J6" i="32"/>
  <c r="L31" i="6" s="1"/>
  <c r="J6" i="33"/>
  <c r="M31" i="6" s="1"/>
  <c r="J6" i="34"/>
  <c r="N31" i="6" s="1"/>
  <c r="J6" i="35"/>
  <c r="O31" i="6" s="1"/>
  <c r="J6" i="36"/>
  <c r="P31" i="6" s="1"/>
  <c r="J6" i="5"/>
  <c r="E31" i="6" s="1"/>
  <c r="B1" i="36"/>
  <c r="B1" i="35"/>
  <c r="B1" i="34"/>
  <c r="B1" i="33"/>
  <c r="B1" i="32"/>
  <c r="B1" i="31"/>
  <c r="B1" i="30"/>
  <c r="B1" i="29"/>
  <c r="B1" i="28"/>
  <c r="B1" i="26"/>
  <c r="B1" i="27"/>
  <c r="B2" i="6"/>
  <c r="O47" i="6"/>
  <c r="M47" i="6"/>
  <c r="K47" i="6"/>
  <c r="E29" i="6"/>
  <c r="F29" i="6"/>
  <c r="G29" i="6"/>
  <c r="H29" i="6"/>
  <c r="I29" i="6"/>
  <c r="J29" i="6"/>
  <c r="K29" i="6"/>
  <c r="L29" i="6"/>
  <c r="M29" i="6"/>
  <c r="N29" i="6"/>
  <c r="O29" i="6"/>
  <c r="P29" i="6"/>
  <c r="P28" i="6"/>
  <c r="O28" i="6"/>
  <c r="N28" i="6"/>
  <c r="M28" i="6"/>
  <c r="L28" i="6"/>
  <c r="K28" i="6"/>
  <c r="J28" i="6"/>
  <c r="I28" i="6"/>
  <c r="H28" i="6"/>
  <c r="G28" i="6"/>
  <c r="F28" i="6"/>
  <c r="E28" i="6"/>
  <c r="Q28" i="6" s="1"/>
  <c r="P27" i="6"/>
  <c r="O27" i="6"/>
  <c r="N27" i="6"/>
  <c r="M27" i="6"/>
  <c r="L27" i="6"/>
  <c r="K27" i="6"/>
  <c r="J27" i="6"/>
  <c r="I27" i="6"/>
  <c r="H27" i="6"/>
  <c r="G27" i="6"/>
  <c r="F27" i="6"/>
  <c r="E27" i="6"/>
  <c r="Q27" i="6" s="1"/>
  <c r="O26" i="6"/>
  <c r="N26" i="6"/>
  <c r="M26" i="6"/>
  <c r="L26" i="6"/>
  <c r="K26" i="6"/>
  <c r="J26" i="6"/>
  <c r="I26" i="6"/>
  <c r="H26" i="6"/>
  <c r="G26" i="6"/>
  <c r="F26" i="6"/>
  <c r="E26" i="6"/>
  <c r="Q26" i="6" s="1"/>
  <c r="P25" i="6"/>
  <c r="O25" i="6"/>
  <c r="N25" i="6"/>
  <c r="M25" i="6"/>
  <c r="L25" i="6"/>
  <c r="K25" i="6"/>
  <c r="J25" i="6"/>
  <c r="I25" i="6"/>
  <c r="H25" i="6"/>
  <c r="G25" i="6"/>
  <c r="F25" i="6"/>
  <c r="E25" i="6"/>
  <c r="P24" i="6"/>
  <c r="O24" i="6"/>
  <c r="N24" i="6"/>
  <c r="M24" i="6"/>
  <c r="L24" i="6"/>
  <c r="K24" i="6"/>
  <c r="J24" i="6"/>
  <c r="I24" i="6"/>
  <c r="H24" i="6"/>
  <c r="G24" i="6"/>
  <c r="F24" i="6"/>
  <c r="E24" i="6"/>
  <c r="P23" i="6"/>
  <c r="O23" i="6"/>
  <c r="N23" i="6"/>
  <c r="M23" i="6"/>
  <c r="L23" i="6"/>
  <c r="K23" i="6"/>
  <c r="J23" i="6"/>
  <c r="I23" i="6"/>
  <c r="H23" i="6"/>
  <c r="G23" i="6"/>
  <c r="F23" i="6"/>
  <c r="E23" i="6"/>
  <c r="P22" i="6"/>
  <c r="O22" i="6"/>
  <c r="N22" i="6"/>
  <c r="M22" i="6"/>
  <c r="L22" i="6"/>
  <c r="K22" i="6"/>
  <c r="J22" i="6"/>
  <c r="I22" i="6"/>
  <c r="H22" i="6"/>
  <c r="G22" i="6"/>
  <c r="F22" i="6"/>
  <c r="E22" i="6"/>
  <c r="P21" i="6"/>
  <c r="O21" i="6"/>
  <c r="N21" i="6"/>
  <c r="M21" i="6"/>
  <c r="L21" i="6"/>
  <c r="K21" i="6"/>
  <c r="J21" i="6"/>
  <c r="I21" i="6"/>
  <c r="H21" i="6"/>
  <c r="G21" i="6"/>
  <c r="F21" i="6"/>
  <c r="E21" i="6"/>
  <c r="P20" i="6"/>
  <c r="O20" i="6"/>
  <c r="N20" i="6"/>
  <c r="M20" i="6"/>
  <c r="L20" i="6"/>
  <c r="K20" i="6"/>
  <c r="J20" i="6"/>
  <c r="I20" i="6"/>
  <c r="H20" i="6"/>
  <c r="G20" i="6"/>
  <c r="F20" i="6"/>
  <c r="E20" i="6"/>
  <c r="P19" i="6"/>
  <c r="O19" i="6"/>
  <c r="N19" i="6"/>
  <c r="M19" i="6"/>
  <c r="L19" i="6"/>
  <c r="K19" i="6"/>
  <c r="J19" i="6"/>
  <c r="I19" i="6"/>
  <c r="H19" i="6"/>
  <c r="G19" i="6"/>
  <c r="F19" i="6"/>
  <c r="E19" i="6"/>
  <c r="P18" i="6"/>
  <c r="O18" i="6"/>
  <c r="N18" i="6"/>
  <c r="M18" i="6"/>
  <c r="L18" i="6"/>
  <c r="K18" i="6"/>
  <c r="J18" i="6"/>
  <c r="I18" i="6"/>
  <c r="H18" i="6"/>
  <c r="G18" i="6"/>
  <c r="F18" i="6"/>
  <c r="E18" i="6"/>
  <c r="P17" i="6"/>
  <c r="O17" i="6"/>
  <c r="N17" i="6"/>
  <c r="M17" i="6"/>
  <c r="L17" i="6"/>
  <c r="K17" i="6"/>
  <c r="J17" i="6"/>
  <c r="I17" i="6"/>
  <c r="H17" i="6"/>
  <c r="G17" i="6"/>
  <c r="F17" i="6"/>
  <c r="E17" i="6"/>
  <c r="P16" i="6"/>
  <c r="O16" i="6"/>
  <c r="N16" i="6"/>
  <c r="M16" i="6"/>
  <c r="L16" i="6"/>
  <c r="K16" i="6"/>
  <c r="J16" i="6"/>
  <c r="I16" i="6"/>
  <c r="H16" i="6"/>
  <c r="G16" i="6"/>
  <c r="F16" i="6"/>
  <c r="E16" i="6"/>
  <c r="P15" i="6"/>
  <c r="O15" i="6"/>
  <c r="N15" i="6"/>
  <c r="M15" i="6"/>
  <c r="L15" i="6"/>
  <c r="K15" i="6"/>
  <c r="J15" i="6"/>
  <c r="I15" i="6"/>
  <c r="H15" i="6"/>
  <c r="G15" i="6"/>
  <c r="F15" i="6"/>
  <c r="E15" i="6"/>
  <c r="E58" i="6"/>
  <c r="D58" i="6"/>
  <c r="E57" i="6"/>
  <c r="D57" i="6"/>
  <c r="E56" i="6"/>
  <c r="D56" i="6"/>
  <c r="E55" i="6"/>
  <c r="D55" i="6"/>
  <c r="E54" i="6"/>
  <c r="Q54" i="6" s="1"/>
  <c r="D54" i="6"/>
  <c r="E53" i="6"/>
  <c r="D53" i="6"/>
  <c r="E52" i="6"/>
  <c r="D52" i="6"/>
  <c r="E51" i="6"/>
  <c r="D51" i="6"/>
  <c r="E50" i="6"/>
  <c r="D50" i="6"/>
  <c r="E49" i="6"/>
  <c r="D49" i="6"/>
  <c r="D45" i="6"/>
  <c r="D44" i="6"/>
  <c r="D43" i="6"/>
  <c r="D42" i="6"/>
  <c r="D41" i="6"/>
  <c r="D40" i="6"/>
  <c r="D39" i="6"/>
  <c r="D38" i="6"/>
  <c r="D37" i="6"/>
  <c r="D36" i="6"/>
  <c r="D35" i="6"/>
  <c r="D34" i="6"/>
  <c r="D33" i="6"/>
  <c r="D32" i="6"/>
  <c r="D31" i="6"/>
  <c r="D29" i="6"/>
  <c r="D28" i="6"/>
  <c r="D27" i="6"/>
  <c r="D26" i="6"/>
  <c r="D25" i="6"/>
  <c r="D23" i="6"/>
  <c r="D22" i="6"/>
  <c r="D21" i="6"/>
  <c r="D20" i="6"/>
  <c r="D19" i="6"/>
  <c r="D18" i="6"/>
  <c r="D17" i="6"/>
  <c r="D16" i="6"/>
  <c r="D15" i="6"/>
  <c r="P13" i="6"/>
  <c r="O13" i="6"/>
  <c r="N13" i="6"/>
  <c r="M13" i="6"/>
  <c r="L13" i="6"/>
  <c r="K13" i="6"/>
  <c r="J13" i="6"/>
  <c r="I13" i="6"/>
  <c r="H13" i="6"/>
  <c r="G13" i="6"/>
  <c r="F13" i="6"/>
  <c r="E13" i="6"/>
  <c r="D13" i="6"/>
  <c r="P12" i="6"/>
  <c r="O12" i="6"/>
  <c r="N12" i="6"/>
  <c r="M12" i="6"/>
  <c r="L12" i="6"/>
  <c r="K12" i="6"/>
  <c r="J12" i="6"/>
  <c r="I12" i="6"/>
  <c r="H12" i="6"/>
  <c r="G12" i="6"/>
  <c r="F12" i="6"/>
  <c r="E12" i="6"/>
  <c r="D12" i="6"/>
  <c r="P11" i="6"/>
  <c r="O11" i="6"/>
  <c r="N11" i="6"/>
  <c r="M11" i="6"/>
  <c r="L11" i="6"/>
  <c r="K11" i="6"/>
  <c r="J11" i="6"/>
  <c r="I11" i="6"/>
  <c r="H11" i="6"/>
  <c r="G11" i="6"/>
  <c r="F11" i="6"/>
  <c r="E11" i="6"/>
  <c r="D11" i="6"/>
  <c r="P10" i="6"/>
  <c r="O10" i="6"/>
  <c r="N10" i="6"/>
  <c r="M10" i="6"/>
  <c r="L10" i="6"/>
  <c r="K10" i="6"/>
  <c r="J10" i="6"/>
  <c r="I10" i="6"/>
  <c r="H10" i="6"/>
  <c r="G10" i="6"/>
  <c r="F10" i="6"/>
  <c r="Q10" i="6" s="1"/>
  <c r="E10" i="6"/>
  <c r="D10" i="6"/>
  <c r="P9" i="6"/>
  <c r="O9" i="6"/>
  <c r="N9" i="6"/>
  <c r="M9" i="6"/>
  <c r="L9" i="6"/>
  <c r="K9" i="6"/>
  <c r="J9" i="6"/>
  <c r="I9" i="6"/>
  <c r="H9" i="6"/>
  <c r="G9" i="6"/>
  <c r="F9" i="6"/>
  <c r="E9" i="6"/>
  <c r="D9" i="6"/>
  <c r="P8" i="6"/>
  <c r="O8" i="6"/>
  <c r="N8" i="6"/>
  <c r="M8" i="6"/>
  <c r="L8" i="6"/>
  <c r="K8" i="6"/>
  <c r="J8" i="6"/>
  <c r="I8" i="6"/>
  <c r="H8" i="6"/>
  <c r="G8" i="6"/>
  <c r="F8" i="6"/>
  <c r="E8" i="6"/>
  <c r="D8" i="6"/>
  <c r="P7" i="6"/>
  <c r="O7" i="6"/>
  <c r="N7" i="6"/>
  <c r="M7" i="6"/>
  <c r="L7" i="6"/>
  <c r="K7" i="6"/>
  <c r="J7" i="6"/>
  <c r="I7" i="6"/>
  <c r="H7" i="6"/>
  <c r="G7" i="6"/>
  <c r="F7" i="6"/>
  <c r="E7" i="6"/>
  <c r="D7" i="6"/>
  <c r="P6" i="6"/>
  <c r="O6" i="6"/>
  <c r="N6" i="6"/>
  <c r="M6" i="6"/>
  <c r="L6" i="6"/>
  <c r="K6" i="6"/>
  <c r="J6" i="6"/>
  <c r="I6" i="6"/>
  <c r="H6" i="6"/>
  <c r="G6" i="6"/>
  <c r="F6" i="6"/>
  <c r="E6" i="6"/>
  <c r="D6" i="6"/>
  <c r="P5" i="6"/>
  <c r="O5" i="6"/>
  <c r="N5" i="6"/>
  <c r="M5" i="6"/>
  <c r="L5" i="6"/>
  <c r="K5" i="6"/>
  <c r="J5" i="6"/>
  <c r="I5" i="6"/>
  <c r="H5" i="6"/>
  <c r="G5" i="6"/>
  <c r="F5" i="6"/>
  <c r="E5" i="6"/>
  <c r="D5" i="6"/>
  <c r="P4" i="6"/>
  <c r="O4" i="6"/>
  <c r="N4" i="6"/>
  <c r="M4" i="6"/>
  <c r="L4" i="6"/>
  <c r="K4" i="6"/>
  <c r="J4" i="6"/>
  <c r="I4" i="6"/>
  <c r="H4" i="6"/>
  <c r="G4" i="6"/>
  <c r="F4" i="6"/>
  <c r="E4" i="6"/>
  <c r="D4" i="6"/>
  <c r="L16" i="12"/>
  <c r="K16" i="12"/>
  <c r="J16" i="12"/>
  <c r="I16" i="12"/>
  <c r="H16" i="12"/>
  <c r="G16" i="12"/>
  <c r="F16" i="12"/>
  <c r="E16" i="12"/>
  <c r="D16" i="12"/>
  <c r="C16" i="12"/>
  <c r="L15" i="12"/>
  <c r="K15" i="12"/>
  <c r="J15" i="12"/>
  <c r="I15" i="12"/>
  <c r="H15" i="12"/>
  <c r="G15" i="12"/>
  <c r="F15" i="12"/>
  <c r="E15" i="12"/>
  <c r="D15" i="12"/>
  <c r="C15" i="12"/>
  <c r="L14" i="12"/>
  <c r="K14" i="12"/>
  <c r="J14" i="12"/>
  <c r="I14" i="12"/>
  <c r="H14" i="12"/>
  <c r="G14" i="12"/>
  <c r="F14" i="12"/>
  <c r="E14" i="12"/>
  <c r="D14" i="12"/>
  <c r="C14" i="12"/>
  <c r="L13" i="12"/>
  <c r="K13" i="12"/>
  <c r="J13" i="12"/>
  <c r="I13" i="12"/>
  <c r="H13" i="12"/>
  <c r="G13" i="12"/>
  <c r="F13" i="12"/>
  <c r="E13" i="12"/>
  <c r="D13" i="12"/>
  <c r="C13" i="12"/>
  <c r="L12" i="12"/>
  <c r="K12" i="12"/>
  <c r="J12" i="12"/>
  <c r="I12" i="12"/>
  <c r="H12" i="12"/>
  <c r="G12" i="12"/>
  <c r="F12" i="12"/>
  <c r="E12" i="12"/>
  <c r="D12" i="12"/>
  <c r="C12" i="12"/>
  <c r="L11" i="12"/>
  <c r="K11" i="12"/>
  <c r="J11" i="12"/>
  <c r="I11" i="12"/>
  <c r="H11" i="12"/>
  <c r="G11" i="12"/>
  <c r="F11" i="12"/>
  <c r="E11" i="12"/>
  <c r="D11" i="12"/>
  <c r="C11" i="12"/>
  <c r="L10" i="12"/>
  <c r="K10" i="12"/>
  <c r="J10" i="12"/>
  <c r="I10" i="12"/>
  <c r="H10" i="12"/>
  <c r="G10" i="12"/>
  <c r="F10" i="12"/>
  <c r="E10" i="12"/>
  <c r="D10" i="12"/>
  <c r="C10" i="12"/>
  <c r="L9" i="12"/>
  <c r="K9" i="12"/>
  <c r="J9" i="12"/>
  <c r="I9" i="12"/>
  <c r="H9" i="12"/>
  <c r="G9" i="12"/>
  <c r="F9" i="12"/>
  <c r="E9" i="12"/>
  <c r="D9" i="12"/>
  <c r="C9" i="12"/>
  <c r="L8" i="12"/>
  <c r="K8" i="12"/>
  <c r="J8" i="12"/>
  <c r="I8" i="12"/>
  <c r="H8" i="12"/>
  <c r="G8" i="12"/>
  <c r="F8" i="12"/>
  <c r="E8" i="12"/>
  <c r="D8" i="12"/>
  <c r="C8" i="12"/>
  <c r="L7" i="12"/>
  <c r="K7" i="12"/>
  <c r="J7" i="12"/>
  <c r="I7" i="12"/>
  <c r="H7" i="12"/>
  <c r="G7" i="12"/>
  <c r="F7" i="12"/>
  <c r="E7" i="12"/>
  <c r="D7" i="12"/>
  <c r="C7" i="12"/>
  <c r="L6" i="12"/>
  <c r="K6" i="12"/>
  <c r="J6" i="12"/>
  <c r="I6" i="12"/>
  <c r="H6" i="12"/>
  <c r="G6" i="12"/>
  <c r="F6" i="12"/>
  <c r="E6" i="12"/>
  <c r="D6" i="12"/>
  <c r="C6" i="12"/>
  <c r="L5" i="12"/>
  <c r="K5" i="12"/>
  <c r="J5" i="12"/>
  <c r="I5" i="12"/>
  <c r="H5" i="12"/>
  <c r="G5" i="12"/>
  <c r="F5" i="12"/>
  <c r="E5" i="12"/>
  <c r="D5" i="12"/>
  <c r="C5" i="12"/>
  <c r="L4" i="12"/>
  <c r="K4" i="12"/>
  <c r="J4" i="12"/>
  <c r="I4" i="12"/>
  <c r="H4" i="12"/>
  <c r="G4" i="12"/>
  <c r="F4" i="12"/>
  <c r="E4" i="12"/>
  <c r="D4" i="12"/>
  <c r="C4" i="12"/>
  <c r="E34" i="36"/>
  <c r="G34" i="36" s="1"/>
  <c r="E33" i="36"/>
  <c r="G33" i="36" s="1"/>
  <c r="E32" i="36"/>
  <c r="G32" i="36" s="1"/>
  <c r="E31" i="36"/>
  <c r="G31" i="36" s="1"/>
  <c r="E30" i="36"/>
  <c r="G30" i="36" s="1"/>
  <c r="E29" i="36"/>
  <c r="G29" i="36" s="1"/>
  <c r="U28" i="36"/>
  <c r="E28" i="36"/>
  <c r="G28" i="36" s="1"/>
  <c r="U27" i="36"/>
  <c r="E27" i="36"/>
  <c r="G27" i="36" s="1"/>
  <c r="C27" i="36"/>
  <c r="U26" i="36"/>
  <c r="E26" i="36"/>
  <c r="G26" i="36" s="1"/>
  <c r="B26" i="36"/>
  <c r="T13" i="36" s="1"/>
  <c r="U25" i="36"/>
  <c r="E25" i="36"/>
  <c r="B25" i="36"/>
  <c r="T12" i="36" s="1"/>
  <c r="U24" i="36"/>
  <c r="B24" i="36"/>
  <c r="T11" i="36" s="1"/>
  <c r="U23" i="36"/>
  <c r="B23" i="36"/>
  <c r="U22" i="36"/>
  <c r="B22" i="36"/>
  <c r="T9" i="36" s="1"/>
  <c r="U21" i="36"/>
  <c r="G21" i="36"/>
  <c r="B21" i="36"/>
  <c r="T8" i="36" s="1"/>
  <c r="U20" i="36"/>
  <c r="J20" i="36"/>
  <c r="U43" i="36" s="1"/>
  <c r="I20" i="36"/>
  <c r="H20" i="36"/>
  <c r="T43" i="36" s="1"/>
  <c r="F20" i="36"/>
  <c r="E20" i="36"/>
  <c r="T28" i="36" s="1"/>
  <c r="B20" i="36"/>
  <c r="T7" i="36" s="1"/>
  <c r="U19" i="36"/>
  <c r="J19" i="36"/>
  <c r="U42" i="36" s="1"/>
  <c r="I19" i="36"/>
  <c r="H19" i="36"/>
  <c r="T42" i="36" s="1"/>
  <c r="F19" i="36"/>
  <c r="E19" i="36"/>
  <c r="T27" i="36" s="1"/>
  <c r="B19" i="36"/>
  <c r="U18" i="36"/>
  <c r="J18" i="36"/>
  <c r="U41" i="36" s="1"/>
  <c r="I18" i="36"/>
  <c r="H18" i="36"/>
  <c r="T41" i="36" s="1"/>
  <c r="F18" i="36"/>
  <c r="E18" i="36"/>
  <c r="T26" i="36" s="1"/>
  <c r="B18" i="36"/>
  <c r="U17" i="36"/>
  <c r="J17" i="36"/>
  <c r="U40" i="36" s="1"/>
  <c r="I17" i="36"/>
  <c r="H17" i="36"/>
  <c r="T40" i="36" s="1"/>
  <c r="F17" i="36"/>
  <c r="E17" i="36"/>
  <c r="T25" i="36" s="1"/>
  <c r="B17" i="36"/>
  <c r="T4" i="36" s="1"/>
  <c r="U16" i="36"/>
  <c r="J16" i="36"/>
  <c r="U39" i="36" s="1"/>
  <c r="I16" i="36"/>
  <c r="H16" i="36"/>
  <c r="T39" i="36" s="1"/>
  <c r="F16" i="36"/>
  <c r="E16" i="36"/>
  <c r="T24" i="36" s="1"/>
  <c r="U15" i="36"/>
  <c r="J15" i="36"/>
  <c r="U38" i="36" s="1"/>
  <c r="I15" i="36"/>
  <c r="H15" i="36"/>
  <c r="T38" i="36" s="1"/>
  <c r="F15" i="36"/>
  <c r="E15" i="36"/>
  <c r="T23" i="36" s="1"/>
  <c r="U14" i="36"/>
  <c r="J14" i="36"/>
  <c r="U37" i="36" s="1"/>
  <c r="I14" i="36"/>
  <c r="H14" i="36"/>
  <c r="T37" i="36" s="1"/>
  <c r="F14" i="36"/>
  <c r="E14" i="36"/>
  <c r="T22" i="36" s="1"/>
  <c r="U13" i="36"/>
  <c r="J13" i="36"/>
  <c r="U36" i="36" s="1"/>
  <c r="I13" i="36"/>
  <c r="H13" i="36"/>
  <c r="T36" i="36" s="1"/>
  <c r="F13" i="36"/>
  <c r="E13" i="36"/>
  <c r="T21" i="36" s="1"/>
  <c r="B13" i="36"/>
  <c r="U12" i="36"/>
  <c r="J12" i="36"/>
  <c r="U35" i="36" s="1"/>
  <c r="I12" i="36"/>
  <c r="H12" i="36"/>
  <c r="T35" i="36" s="1"/>
  <c r="F12" i="36"/>
  <c r="E12" i="36"/>
  <c r="T20" i="36" s="1"/>
  <c r="B12" i="36"/>
  <c r="U11" i="36"/>
  <c r="J11" i="36"/>
  <c r="U34" i="36" s="1"/>
  <c r="I11" i="36"/>
  <c r="H11" i="36"/>
  <c r="T34" i="36" s="1"/>
  <c r="F11" i="36"/>
  <c r="E11" i="36"/>
  <c r="T19" i="36" s="1"/>
  <c r="B11" i="36"/>
  <c r="U10" i="36"/>
  <c r="T10" i="36"/>
  <c r="J10" i="36"/>
  <c r="U33" i="36" s="1"/>
  <c r="I10" i="36"/>
  <c r="H10" i="36"/>
  <c r="T33" i="36" s="1"/>
  <c r="F10" i="36"/>
  <c r="E10" i="36"/>
  <c r="T18" i="36" s="1"/>
  <c r="B10" i="36"/>
  <c r="U9" i="36"/>
  <c r="J9" i="36"/>
  <c r="U32" i="36" s="1"/>
  <c r="I9" i="36"/>
  <c r="H9" i="36"/>
  <c r="T32" i="36" s="1"/>
  <c r="F9" i="36"/>
  <c r="E9" i="36"/>
  <c r="T17" i="36" s="1"/>
  <c r="B9" i="36"/>
  <c r="U8" i="36"/>
  <c r="J8" i="36"/>
  <c r="U31" i="36" s="1"/>
  <c r="I8" i="36"/>
  <c r="H8" i="36"/>
  <c r="T31" i="36" s="1"/>
  <c r="F8" i="36"/>
  <c r="E8" i="36"/>
  <c r="T16" i="36" s="1"/>
  <c r="B8" i="36"/>
  <c r="U7" i="36"/>
  <c r="J7" i="36"/>
  <c r="U30" i="36" s="1"/>
  <c r="I7" i="36"/>
  <c r="H7" i="36"/>
  <c r="T30" i="36" s="1"/>
  <c r="F7" i="36"/>
  <c r="E7" i="36"/>
  <c r="T15" i="36" s="1"/>
  <c r="B7" i="36"/>
  <c r="U6" i="36"/>
  <c r="T6" i="36"/>
  <c r="I6" i="36"/>
  <c r="H6" i="36"/>
  <c r="T29" i="36" s="1"/>
  <c r="F6" i="36"/>
  <c r="E6" i="36"/>
  <c r="T14" i="36" s="1"/>
  <c r="B6" i="36"/>
  <c r="U5" i="36"/>
  <c r="T5" i="36"/>
  <c r="B5" i="36"/>
  <c r="U4" i="36"/>
  <c r="B4" i="36"/>
  <c r="E34" i="35"/>
  <c r="G34" i="35" s="1"/>
  <c r="E33" i="35"/>
  <c r="G33" i="35" s="1"/>
  <c r="E32" i="35"/>
  <c r="G32" i="35" s="1"/>
  <c r="E31" i="35"/>
  <c r="G31" i="35" s="1"/>
  <c r="E30" i="35"/>
  <c r="G30" i="35" s="1"/>
  <c r="E29" i="35"/>
  <c r="G29" i="35" s="1"/>
  <c r="U28" i="35"/>
  <c r="E28" i="35"/>
  <c r="G28" i="35" s="1"/>
  <c r="U27" i="35"/>
  <c r="E27" i="35"/>
  <c r="G27" i="35" s="1"/>
  <c r="C27" i="35"/>
  <c r="U26" i="35"/>
  <c r="E26" i="35"/>
  <c r="G26" i="35" s="1"/>
  <c r="B26" i="35"/>
  <c r="T13" i="35" s="1"/>
  <c r="U25" i="35"/>
  <c r="E25" i="35"/>
  <c r="B25" i="35"/>
  <c r="T12" i="35" s="1"/>
  <c r="U24" i="35"/>
  <c r="B24" i="35"/>
  <c r="T11" i="35" s="1"/>
  <c r="U23" i="35"/>
  <c r="B23" i="35"/>
  <c r="T10" i="35" s="1"/>
  <c r="U22" i="35"/>
  <c r="B22" i="35"/>
  <c r="T9" i="35" s="1"/>
  <c r="U21" i="35"/>
  <c r="G21" i="35"/>
  <c r="B21" i="35"/>
  <c r="U20" i="35"/>
  <c r="J20" i="35"/>
  <c r="U43" i="35" s="1"/>
  <c r="I20" i="35"/>
  <c r="H20" i="35"/>
  <c r="T43" i="35" s="1"/>
  <c r="F20" i="35"/>
  <c r="E20" i="35"/>
  <c r="T28" i="35" s="1"/>
  <c r="B20" i="35"/>
  <c r="U19" i="35"/>
  <c r="J19" i="35"/>
  <c r="U42" i="35" s="1"/>
  <c r="I19" i="35"/>
  <c r="H19" i="35"/>
  <c r="T42" i="35" s="1"/>
  <c r="F19" i="35"/>
  <c r="E19" i="35"/>
  <c r="T27" i="35" s="1"/>
  <c r="B19" i="35"/>
  <c r="U18" i="35"/>
  <c r="J18" i="35"/>
  <c r="U41" i="35" s="1"/>
  <c r="I18" i="35"/>
  <c r="H18" i="35"/>
  <c r="T41" i="35" s="1"/>
  <c r="F18" i="35"/>
  <c r="E18" i="35"/>
  <c r="T26" i="35" s="1"/>
  <c r="B18" i="35"/>
  <c r="T5" i="35" s="1"/>
  <c r="U17" i="35"/>
  <c r="J17" i="35"/>
  <c r="U40" i="35" s="1"/>
  <c r="I17" i="35"/>
  <c r="H17" i="35"/>
  <c r="T40" i="35" s="1"/>
  <c r="F17" i="35"/>
  <c r="E17" i="35"/>
  <c r="T25" i="35" s="1"/>
  <c r="B17" i="35"/>
  <c r="U16" i="35"/>
  <c r="J16" i="35"/>
  <c r="U39" i="35" s="1"/>
  <c r="I16" i="35"/>
  <c r="H16" i="35"/>
  <c r="T39" i="35" s="1"/>
  <c r="F16" i="35"/>
  <c r="E16" i="35"/>
  <c r="T24" i="35" s="1"/>
  <c r="U15" i="35"/>
  <c r="J15" i="35"/>
  <c r="U38" i="35" s="1"/>
  <c r="I15" i="35"/>
  <c r="H15" i="35"/>
  <c r="T38" i="35" s="1"/>
  <c r="F15" i="35"/>
  <c r="E15" i="35"/>
  <c r="T23" i="35" s="1"/>
  <c r="U14" i="35"/>
  <c r="J14" i="35"/>
  <c r="U37" i="35" s="1"/>
  <c r="I14" i="35"/>
  <c r="H14" i="35"/>
  <c r="T37" i="35" s="1"/>
  <c r="F14" i="35"/>
  <c r="E14" i="35"/>
  <c r="T22" i="35" s="1"/>
  <c r="U13" i="35"/>
  <c r="J13" i="35"/>
  <c r="U36" i="35" s="1"/>
  <c r="I13" i="35"/>
  <c r="H13" i="35"/>
  <c r="T36" i="35" s="1"/>
  <c r="F13" i="35"/>
  <c r="E13" i="35"/>
  <c r="T21" i="35" s="1"/>
  <c r="B13" i="35"/>
  <c r="U12" i="35"/>
  <c r="J12" i="35"/>
  <c r="U35" i="35" s="1"/>
  <c r="I12" i="35"/>
  <c r="H12" i="35"/>
  <c r="T35" i="35" s="1"/>
  <c r="F12" i="35"/>
  <c r="E12" i="35"/>
  <c r="T20" i="35" s="1"/>
  <c r="B12" i="35"/>
  <c r="U11" i="35"/>
  <c r="J11" i="35"/>
  <c r="U34" i="35" s="1"/>
  <c r="I11" i="35"/>
  <c r="H11" i="35"/>
  <c r="T34" i="35" s="1"/>
  <c r="F11" i="35"/>
  <c r="E11" i="35"/>
  <c r="T19" i="35" s="1"/>
  <c r="B11" i="35"/>
  <c r="U10" i="35"/>
  <c r="J10" i="35"/>
  <c r="U33" i="35" s="1"/>
  <c r="I10" i="35"/>
  <c r="H10" i="35"/>
  <c r="T33" i="35" s="1"/>
  <c r="F10" i="35"/>
  <c r="E10" i="35"/>
  <c r="T18" i="35" s="1"/>
  <c r="B10" i="35"/>
  <c r="U9" i="35"/>
  <c r="J9" i="35"/>
  <c r="U32" i="35" s="1"/>
  <c r="I9" i="35"/>
  <c r="H9" i="35"/>
  <c r="T32" i="35" s="1"/>
  <c r="F9" i="35"/>
  <c r="E9" i="35"/>
  <c r="T17" i="35" s="1"/>
  <c r="B9" i="35"/>
  <c r="U8" i="35"/>
  <c r="T8" i="35"/>
  <c r="J8" i="35"/>
  <c r="U31" i="35" s="1"/>
  <c r="I8" i="35"/>
  <c r="H8" i="35"/>
  <c r="T31" i="35" s="1"/>
  <c r="F8" i="35"/>
  <c r="E8" i="35"/>
  <c r="T16" i="35" s="1"/>
  <c r="B8" i="35"/>
  <c r="U7" i="35"/>
  <c r="T7" i="35"/>
  <c r="J7" i="35"/>
  <c r="U30" i="35" s="1"/>
  <c r="I7" i="35"/>
  <c r="H7" i="35"/>
  <c r="T30" i="35" s="1"/>
  <c r="F7" i="35"/>
  <c r="E7" i="35"/>
  <c r="T15" i="35" s="1"/>
  <c r="B7" i="35"/>
  <c r="U6" i="35"/>
  <c r="T6" i="35"/>
  <c r="I6" i="35"/>
  <c r="H6" i="35"/>
  <c r="T29" i="35" s="1"/>
  <c r="F6" i="35"/>
  <c r="E6" i="35"/>
  <c r="T14" i="35" s="1"/>
  <c r="B6" i="35"/>
  <c r="U5" i="35"/>
  <c r="B5" i="35"/>
  <c r="U4" i="35"/>
  <c r="T4" i="35"/>
  <c r="B4" i="35"/>
  <c r="E34" i="34"/>
  <c r="G34" i="34" s="1"/>
  <c r="E33" i="34"/>
  <c r="G33" i="34" s="1"/>
  <c r="E32" i="34"/>
  <c r="G32" i="34" s="1"/>
  <c r="E31" i="34"/>
  <c r="G31" i="34" s="1"/>
  <c r="E30" i="34"/>
  <c r="G30" i="34" s="1"/>
  <c r="E29" i="34"/>
  <c r="G29" i="34" s="1"/>
  <c r="U28" i="34"/>
  <c r="E28" i="34"/>
  <c r="G28" i="34" s="1"/>
  <c r="U27" i="34"/>
  <c r="E27" i="34"/>
  <c r="G27" i="34" s="1"/>
  <c r="C27" i="34"/>
  <c r="U26" i="34"/>
  <c r="E26" i="34"/>
  <c r="G26" i="34" s="1"/>
  <c r="B26" i="34"/>
  <c r="T13" i="34" s="1"/>
  <c r="U25" i="34"/>
  <c r="E25" i="34"/>
  <c r="B25" i="34"/>
  <c r="T12" i="34" s="1"/>
  <c r="U24" i="34"/>
  <c r="B24" i="34"/>
  <c r="T11" i="34" s="1"/>
  <c r="U23" i="34"/>
  <c r="B23" i="34"/>
  <c r="T10" i="34" s="1"/>
  <c r="U22" i="34"/>
  <c r="B22" i="34"/>
  <c r="T9" i="34" s="1"/>
  <c r="U21" i="34"/>
  <c r="G21" i="34"/>
  <c r="B21" i="34"/>
  <c r="U20" i="34"/>
  <c r="J20" i="34"/>
  <c r="U43" i="34" s="1"/>
  <c r="I20" i="34"/>
  <c r="H20" i="34"/>
  <c r="T43" i="34" s="1"/>
  <c r="F20" i="34"/>
  <c r="E20" i="34"/>
  <c r="T28" i="34" s="1"/>
  <c r="B20" i="34"/>
  <c r="U19" i="34"/>
  <c r="J19" i="34"/>
  <c r="U42" i="34" s="1"/>
  <c r="I19" i="34"/>
  <c r="H19" i="34"/>
  <c r="T42" i="34" s="1"/>
  <c r="F19" i="34"/>
  <c r="E19" i="34"/>
  <c r="T27" i="34" s="1"/>
  <c r="B19" i="34"/>
  <c r="T6" i="34" s="1"/>
  <c r="U18" i="34"/>
  <c r="J18" i="34"/>
  <c r="U41" i="34" s="1"/>
  <c r="I18" i="34"/>
  <c r="H18" i="34"/>
  <c r="T41" i="34" s="1"/>
  <c r="F18" i="34"/>
  <c r="E18" i="34"/>
  <c r="T26" i="34" s="1"/>
  <c r="B18" i="34"/>
  <c r="T5" i="34" s="1"/>
  <c r="U17" i="34"/>
  <c r="J17" i="34"/>
  <c r="U40" i="34" s="1"/>
  <c r="I17" i="34"/>
  <c r="H17" i="34"/>
  <c r="T40" i="34" s="1"/>
  <c r="F17" i="34"/>
  <c r="E17" i="34"/>
  <c r="T25" i="34" s="1"/>
  <c r="B17" i="34"/>
  <c r="U16" i="34"/>
  <c r="J16" i="34"/>
  <c r="U39" i="34" s="1"/>
  <c r="I16" i="34"/>
  <c r="H16" i="34"/>
  <c r="T39" i="34" s="1"/>
  <c r="F16" i="34"/>
  <c r="E16" i="34"/>
  <c r="T24" i="34" s="1"/>
  <c r="U15" i="34"/>
  <c r="J15" i="34"/>
  <c r="U38" i="34" s="1"/>
  <c r="I15" i="34"/>
  <c r="H15" i="34"/>
  <c r="T38" i="34" s="1"/>
  <c r="F15" i="34"/>
  <c r="E15" i="34"/>
  <c r="T23" i="34" s="1"/>
  <c r="U14" i="34"/>
  <c r="J14" i="34"/>
  <c r="U37" i="34" s="1"/>
  <c r="I14" i="34"/>
  <c r="H14" i="34"/>
  <c r="T37" i="34" s="1"/>
  <c r="F14" i="34"/>
  <c r="E14" i="34"/>
  <c r="T22" i="34" s="1"/>
  <c r="U13" i="34"/>
  <c r="J13" i="34"/>
  <c r="U36" i="34" s="1"/>
  <c r="I13" i="34"/>
  <c r="H13" i="34"/>
  <c r="T36" i="34" s="1"/>
  <c r="F13" i="34"/>
  <c r="E13" i="34"/>
  <c r="T21" i="34" s="1"/>
  <c r="B13" i="34"/>
  <c r="U12" i="34"/>
  <c r="J12" i="34"/>
  <c r="U35" i="34" s="1"/>
  <c r="I12" i="34"/>
  <c r="H12" i="34"/>
  <c r="T35" i="34" s="1"/>
  <c r="F12" i="34"/>
  <c r="E12" i="34"/>
  <c r="T20" i="34" s="1"/>
  <c r="B12" i="34"/>
  <c r="U11" i="34"/>
  <c r="J11" i="34"/>
  <c r="U34" i="34" s="1"/>
  <c r="I11" i="34"/>
  <c r="H11" i="34"/>
  <c r="T34" i="34" s="1"/>
  <c r="F11" i="34"/>
  <c r="E11" i="34"/>
  <c r="T19" i="34" s="1"/>
  <c r="B11" i="34"/>
  <c r="U10" i="34"/>
  <c r="J10" i="34"/>
  <c r="U33" i="34" s="1"/>
  <c r="I10" i="34"/>
  <c r="H10" i="34"/>
  <c r="T33" i="34" s="1"/>
  <c r="F10" i="34"/>
  <c r="E10" i="34"/>
  <c r="T18" i="34" s="1"/>
  <c r="B10" i="34"/>
  <c r="U9" i="34"/>
  <c r="J9" i="34"/>
  <c r="U32" i="34" s="1"/>
  <c r="I9" i="34"/>
  <c r="H9" i="34"/>
  <c r="T32" i="34" s="1"/>
  <c r="F9" i="34"/>
  <c r="E9" i="34"/>
  <c r="T17" i="34" s="1"/>
  <c r="B9" i="34"/>
  <c r="U8" i="34"/>
  <c r="T8" i="34"/>
  <c r="J8" i="34"/>
  <c r="U31" i="34" s="1"/>
  <c r="I8" i="34"/>
  <c r="H8" i="34"/>
  <c r="T31" i="34" s="1"/>
  <c r="F8" i="34"/>
  <c r="E8" i="34"/>
  <c r="T16" i="34" s="1"/>
  <c r="B8" i="34"/>
  <c r="U7" i="34"/>
  <c r="T7" i="34"/>
  <c r="J7" i="34"/>
  <c r="U30" i="34" s="1"/>
  <c r="I7" i="34"/>
  <c r="H7" i="34"/>
  <c r="T30" i="34" s="1"/>
  <c r="F7" i="34"/>
  <c r="E7" i="34"/>
  <c r="T15" i="34" s="1"/>
  <c r="B7" i="34"/>
  <c r="U6" i="34"/>
  <c r="I6" i="34"/>
  <c r="H6" i="34"/>
  <c r="T29" i="34" s="1"/>
  <c r="F6" i="34"/>
  <c r="E6" i="34"/>
  <c r="T14" i="34" s="1"/>
  <c r="B6" i="34"/>
  <c r="U5" i="34"/>
  <c r="B5" i="34"/>
  <c r="U4" i="34"/>
  <c r="T4" i="34"/>
  <c r="B4" i="34"/>
  <c r="E34" i="33"/>
  <c r="G34" i="33" s="1"/>
  <c r="E33" i="33"/>
  <c r="G33" i="33" s="1"/>
  <c r="E32" i="33"/>
  <c r="G32" i="33" s="1"/>
  <c r="E31" i="33"/>
  <c r="G31" i="33" s="1"/>
  <c r="E30" i="33"/>
  <c r="G30" i="33" s="1"/>
  <c r="E29" i="33"/>
  <c r="G29" i="33" s="1"/>
  <c r="U28" i="33"/>
  <c r="E28" i="33"/>
  <c r="G28" i="33" s="1"/>
  <c r="U27" i="33"/>
  <c r="E27" i="33"/>
  <c r="G27" i="33" s="1"/>
  <c r="C27" i="33"/>
  <c r="U26" i="33"/>
  <c r="E26" i="33"/>
  <c r="G26" i="33" s="1"/>
  <c r="B26" i="33"/>
  <c r="T13" i="33" s="1"/>
  <c r="U25" i="33"/>
  <c r="E25" i="33"/>
  <c r="B25" i="33"/>
  <c r="T12" i="33" s="1"/>
  <c r="U24" i="33"/>
  <c r="B24" i="33"/>
  <c r="T11" i="33" s="1"/>
  <c r="U23" i="33"/>
  <c r="B23" i="33"/>
  <c r="U22" i="33"/>
  <c r="B22" i="33"/>
  <c r="T9" i="33" s="1"/>
  <c r="U21" i="33"/>
  <c r="G21" i="33"/>
  <c r="B21" i="33"/>
  <c r="T8" i="33" s="1"/>
  <c r="U20" i="33"/>
  <c r="J20" i="33"/>
  <c r="U43" i="33" s="1"/>
  <c r="I20" i="33"/>
  <c r="H20" i="33"/>
  <c r="T43" i="33" s="1"/>
  <c r="F20" i="33"/>
  <c r="E20" i="33"/>
  <c r="T28" i="33" s="1"/>
  <c r="B20" i="33"/>
  <c r="U19" i="33"/>
  <c r="J19" i="33"/>
  <c r="U42" i="33" s="1"/>
  <c r="I19" i="33"/>
  <c r="H19" i="33"/>
  <c r="T42" i="33" s="1"/>
  <c r="F19" i="33"/>
  <c r="E19" i="33"/>
  <c r="T27" i="33" s="1"/>
  <c r="B19" i="33"/>
  <c r="T6" i="33" s="1"/>
  <c r="U18" i="33"/>
  <c r="J18" i="33"/>
  <c r="M43" i="6" s="1"/>
  <c r="I18" i="33"/>
  <c r="H18" i="33"/>
  <c r="T41" i="33" s="1"/>
  <c r="F18" i="33"/>
  <c r="E18" i="33"/>
  <c r="T26" i="33" s="1"/>
  <c r="B18" i="33"/>
  <c r="T5" i="33" s="1"/>
  <c r="U17" i="33"/>
  <c r="J17" i="33"/>
  <c r="U40" i="33" s="1"/>
  <c r="I17" i="33"/>
  <c r="H17" i="33"/>
  <c r="T40" i="33" s="1"/>
  <c r="F17" i="33"/>
  <c r="E17" i="33"/>
  <c r="T25" i="33" s="1"/>
  <c r="B17" i="33"/>
  <c r="T4" i="33" s="1"/>
  <c r="U16" i="33"/>
  <c r="J16" i="33"/>
  <c r="U39" i="33" s="1"/>
  <c r="I16" i="33"/>
  <c r="H16" i="33"/>
  <c r="T39" i="33" s="1"/>
  <c r="F16" i="33"/>
  <c r="E16" i="33"/>
  <c r="T24" i="33" s="1"/>
  <c r="U15" i="33"/>
  <c r="J15" i="33"/>
  <c r="U38" i="33" s="1"/>
  <c r="I15" i="33"/>
  <c r="H15" i="33"/>
  <c r="T38" i="33" s="1"/>
  <c r="F15" i="33"/>
  <c r="E15" i="33"/>
  <c r="T23" i="33" s="1"/>
  <c r="U14" i="33"/>
  <c r="J14" i="33"/>
  <c r="U37" i="33" s="1"/>
  <c r="I14" i="33"/>
  <c r="H14" i="33"/>
  <c r="T37" i="33" s="1"/>
  <c r="F14" i="33"/>
  <c r="E14" i="33"/>
  <c r="T22" i="33" s="1"/>
  <c r="U13" i="33"/>
  <c r="J13" i="33"/>
  <c r="U36" i="33" s="1"/>
  <c r="I13" i="33"/>
  <c r="H13" i="33"/>
  <c r="T36" i="33" s="1"/>
  <c r="F13" i="33"/>
  <c r="E13" i="33"/>
  <c r="T21" i="33" s="1"/>
  <c r="B13" i="33"/>
  <c r="U12" i="33"/>
  <c r="J12" i="33"/>
  <c r="U35" i="33" s="1"/>
  <c r="I12" i="33"/>
  <c r="H12" i="33"/>
  <c r="T35" i="33" s="1"/>
  <c r="F12" i="33"/>
  <c r="E12" i="33"/>
  <c r="T20" i="33" s="1"/>
  <c r="B12" i="33"/>
  <c r="U11" i="33"/>
  <c r="J11" i="33"/>
  <c r="U34" i="33" s="1"/>
  <c r="I11" i="33"/>
  <c r="H11" i="33"/>
  <c r="T34" i="33" s="1"/>
  <c r="F11" i="33"/>
  <c r="E11" i="33"/>
  <c r="T19" i="33" s="1"/>
  <c r="B11" i="33"/>
  <c r="U10" i="33"/>
  <c r="T10" i="33"/>
  <c r="J10" i="33"/>
  <c r="U33" i="33" s="1"/>
  <c r="I10" i="33"/>
  <c r="H10" i="33"/>
  <c r="T33" i="33" s="1"/>
  <c r="F10" i="33"/>
  <c r="E10" i="33"/>
  <c r="T18" i="33" s="1"/>
  <c r="B10" i="33"/>
  <c r="U9" i="33"/>
  <c r="J9" i="33"/>
  <c r="U32" i="33" s="1"/>
  <c r="I9" i="33"/>
  <c r="H9" i="33"/>
  <c r="T32" i="33" s="1"/>
  <c r="F9" i="33"/>
  <c r="E9" i="33"/>
  <c r="T17" i="33" s="1"/>
  <c r="B9" i="33"/>
  <c r="U8" i="33"/>
  <c r="J8" i="33"/>
  <c r="U31" i="33" s="1"/>
  <c r="I8" i="33"/>
  <c r="H8" i="33"/>
  <c r="T31" i="33" s="1"/>
  <c r="F8" i="33"/>
  <c r="E8" i="33"/>
  <c r="T16" i="33" s="1"/>
  <c r="B8" i="33"/>
  <c r="U7" i="33"/>
  <c r="T7" i="33"/>
  <c r="J7" i="33"/>
  <c r="U30" i="33" s="1"/>
  <c r="I7" i="33"/>
  <c r="H7" i="33"/>
  <c r="T30" i="33" s="1"/>
  <c r="F7" i="33"/>
  <c r="E7" i="33"/>
  <c r="T15" i="33" s="1"/>
  <c r="B7" i="33"/>
  <c r="U6" i="33"/>
  <c r="I6" i="33"/>
  <c r="H6" i="33"/>
  <c r="T29" i="33" s="1"/>
  <c r="F6" i="33"/>
  <c r="E6" i="33"/>
  <c r="T14" i="33" s="1"/>
  <c r="B6" i="33"/>
  <c r="U5" i="33"/>
  <c r="B5" i="33"/>
  <c r="U4" i="33"/>
  <c r="B4" i="33"/>
  <c r="E34" i="32"/>
  <c r="G34" i="32" s="1"/>
  <c r="E33" i="32"/>
  <c r="G33" i="32" s="1"/>
  <c r="E32" i="32"/>
  <c r="G32" i="32" s="1"/>
  <c r="E31" i="32"/>
  <c r="G31" i="32" s="1"/>
  <c r="E30" i="32"/>
  <c r="G30" i="32" s="1"/>
  <c r="E29" i="32"/>
  <c r="G29" i="32" s="1"/>
  <c r="U28" i="32"/>
  <c r="E28" i="32"/>
  <c r="G28" i="32" s="1"/>
  <c r="U27" i="32"/>
  <c r="E27" i="32"/>
  <c r="G27" i="32" s="1"/>
  <c r="C27" i="32"/>
  <c r="U26" i="32"/>
  <c r="E26" i="32"/>
  <c r="G26" i="32" s="1"/>
  <c r="B26" i="32"/>
  <c r="T13" i="32" s="1"/>
  <c r="U25" i="32"/>
  <c r="E25" i="32"/>
  <c r="B25" i="32"/>
  <c r="T12" i="32" s="1"/>
  <c r="U24" i="32"/>
  <c r="B24" i="32"/>
  <c r="T11" i="32" s="1"/>
  <c r="U23" i="32"/>
  <c r="B23" i="32"/>
  <c r="T10" i="32" s="1"/>
  <c r="U22" i="32"/>
  <c r="B22" i="32"/>
  <c r="T9" i="32" s="1"/>
  <c r="U21" i="32"/>
  <c r="G21" i="32"/>
  <c r="B21" i="32"/>
  <c r="U20" i="32"/>
  <c r="J20" i="32"/>
  <c r="U43" i="32" s="1"/>
  <c r="I20" i="32"/>
  <c r="H20" i="32"/>
  <c r="T43" i="32" s="1"/>
  <c r="F20" i="32"/>
  <c r="E20" i="32"/>
  <c r="T28" i="32" s="1"/>
  <c r="B20" i="32"/>
  <c r="U19" i="32"/>
  <c r="J19" i="32"/>
  <c r="U42" i="32" s="1"/>
  <c r="I19" i="32"/>
  <c r="H19" i="32"/>
  <c r="T42" i="32" s="1"/>
  <c r="F19" i="32"/>
  <c r="E19" i="32"/>
  <c r="T27" i="32" s="1"/>
  <c r="B19" i="32"/>
  <c r="T6" i="32" s="1"/>
  <c r="U18" i="32"/>
  <c r="J18" i="32"/>
  <c r="U41" i="32" s="1"/>
  <c r="I18" i="32"/>
  <c r="H18" i="32"/>
  <c r="T41" i="32" s="1"/>
  <c r="F18" i="32"/>
  <c r="E18" i="32"/>
  <c r="T26" i="32" s="1"/>
  <c r="B18" i="32"/>
  <c r="U17" i="32"/>
  <c r="J17" i="32"/>
  <c r="U40" i="32" s="1"/>
  <c r="I17" i="32"/>
  <c r="H17" i="32"/>
  <c r="T40" i="32" s="1"/>
  <c r="F17" i="32"/>
  <c r="E17" i="32"/>
  <c r="T25" i="32" s="1"/>
  <c r="B17" i="32"/>
  <c r="T4" i="32" s="1"/>
  <c r="U16" i="32"/>
  <c r="J16" i="32"/>
  <c r="U39" i="32" s="1"/>
  <c r="I16" i="32"/>
  <c r="H16" i="32"/>
  <c r="T39" i="32" s="1"/>
  <c r="F16" i="32"/>
  <c r="E16" i="32"/>
  <c r="T24" i="32" s="1"/>
  <c r="U15" i="32"/>
  <c r="J15" i="32"/>
  <c r="U38" i="32" s="1"/>
  <c r="I15" i="32"/>
  <c r="H15" i="32"/>
  <c r="T38" i="32" s="1"/>
  <c r="F15" i="32"/>
  <c r="E15" i="32"/>
  <c r="T23" i="32" s="1"/>
  <c r="U14" i="32"/>
  <c r="J14" i="32"/>
  <c r="U37" i="32" s="1"/>
  <c r="I14" i="32"/>
  <c r="H14" i="32"/>
  <c r="T37" i="32" s="1"/>
  <c r="F14" i="32"/>
  <c r="E14" i="32"/>
  <c r="T22" i="32" s="1"/>
  <c r="U13" i="32"/>
  <c r="J13" i="32"/>
  <c r="U36" i="32" s="1"/>
  <c r="I13" i="32"/>
  <c r="H13" i="32"/>
  <c r="T36" i="32" s="1"/>
  <c r="F13" i="32"/>
  <c r="E13" i="32"/>
  <c r="T21" i="32" s="1"/>
  <c r="B13" i="32"/>
  <c r="U12" i="32"/>
  <c r="J12" i="32"/>
  <c r="U35" i="32" s="1"/>
  <c r="I12" i="32"/>
  <c r="H12" i="32"/>
  <c r="T35" i="32" s="1"/>
  <c r="F12" i="32"/>
  <c r="E12" i="32"/>
  <c r="T20" i="32" s="1"/>
  <c r="B12" i="32"/>
  <c r="U11" i="32"/>
  <c r="J11" i="32"/>
  <c r="U34" i="32" s="1"/>
  <c r="I11" i="32"/>
  <c r="H11" i="32"/>
  <c r="T34" i="32" s="1"/>
  <c r="F11" i="32"/>
  <c r="E11" i="32"/>
  <c r="T19" i="32" s="1"/>
  <c r="B11" i="32"/>
  <c r="U10" i="32"/>
  <c r="J10" i="32"/>
  <c r="U33" i="32" s="1"/>
  <c r="I10" i="32"/>
  <c r="H10" i="32"/>
  <c r="T33" i="32" s="1"/>
  <c r="F10" i="32"/>
  <c r="E10" i="32"/>
  <c r="T18" i="32" s="1"/>
  <c r="B10" i="32"/>
  <c r="U9" i="32"/>
  <c r="J9" i="32"/>
  <c r="U32" i="32" s="1"/>
  <c r="I9" i="32"/>
  <c r="H9" i="32"/>
  <c r="T32" i="32" s="1"/>
  <c r="F9" i="32"/>
  <c r="E9" i="32"/>
  <c r="T17" i="32" s="1"/>
  <c r="B9" i="32"/>
  <c r="U8" i="32"/>
  <c r="T8" i="32"/>
  <c r="J8" i="32"/>
  <c r="U31" i="32" s="1"/>
  <c r="I8" i="32"/>
  <c r="H8" i="32"/>
  <c r="T31" i="32" s="1"/>
  <c r="F8" i="32"/>
  <c r="E8" i="32"/>
  <c r="T16" i="32" s="1"/>
  <c r="B8" i="32"/>
  <c r="U7" i="32"/>
  <c r="T7" i="32"/>
  <c r="J7" i="32"/>
  <c r="U30" i="32" s="1"/>
  <c r="I7" i="32"/>
  <c r="H7" i="32"/>
  <c r="T30" i="32" s="1"/>
  <c r="F7" i="32"/>
  <c r="E7" i="32"/>
  <c r="T15" i="32" s="1"/>
  <c r="B7" i="32"/>
  <c r="U6" i="32"/>
  <c r="U29" i="32"/>
  <c r="I6" i="32"/>
  <c r="H6" i="32"/>
  <c r="T29" i="32" s="1"/>
  <c r="F6" i="32"/>
  <c r="E6" i="32"/>
  <c r="T14" i="32" s="1"/>
  <c r="B6" i="32"/>
  <c r="U5" i="32"/>
  <c r="T5" i="32"/>
  <c r="B5" i="32"/>
  <c r="U4" i="32"/>
  <c r="B4" i="32"/>
  <c r="E34" i="31"/>
  <c r="G34" i="31" s="1"/>
  <c r="E33" i="31"/>
  <c r="G33" i="31" s="1"/>
  <c r="E32" i="31"/>
  <c r="G32" i="31" s="1"/>
  <c r="E31" i="31"/>
  <c r="G31" i="31" s="1"/>
  <c r="E30" i="31"/>
  <c r="G30" i="31" s="1"/>
  <c r="E29" i="31"/>
  <c r="G29" i="31" s="1"/>
  <c r="U28" i="31"/>
  <c r="E28" i="31"/>
  <c r="G28" i="31" s="1"/>
  <c r="U27" i="31"/>
  <c r="E27" i="31"/>
  <c r="G27" i="31" s="1"/>
  <c r="C27" i="31"/>
  <c r="U26" i="31"/>
  <c r="E26" i="31"/>
  <c r="G26" i="31" s="1"/>
  <c r="B26" i="31"/>
  <c r="T13" i="31" s="1"/>
  <c r="U25" i="31"/>
  <c r="E25" i="31"/>
  <c r="B25" i="31"/>
  <c r="T12" i="31" s="1"/>
  <c r="U24" i="31"/>
  <c r="B24" i="31"/>
  <c r="T11" i="31" s="1"/>
  <c r="U23" i="31"/>
  <c r="B23" i="31"/>
  <c r="T10" i="31" s="1"/>
  <c r="U22" i="31"/>
  <c r="B22" i="31"/>
  <c r="T9" i="31" s="1"/>
  <c r="U21" i="31"/>
  <c r="G21" i="31"/>
  <c r="B21" i="31"/>
  <c r="U20" i="31"/>
  <c r="J20" i="31"/>
  <c r="U43" i="31" s="1"/>
  <c r="I20" i="31"/>
  <c r="H20" i="31"/>
  <c r="T43" i="31" s="1"/>
  <c r="F20" i="31"/>
  <c r="E20" i="31"/>
  <c r="T28" i="31" s="1"/>
  <c r="B20" i="31"/>
  <c r="T7" i="31" s="1"/>
  <c r="U19" i="31"/>
  <c r="J19" i="31"/>
  <c r="U42" i="31" s="1"/>
  <c r="I19" i="31"/>
  <c r="H19" i="31"/>
  <c r="T42" i="31" s="1"/>
  <c r="F19" i="31"/>
  <c r="E19" i="31"/>
  <c r="T27" i="31" s="1"/>
  <c r="B19" i="31"/>
  <c r="T6" i="31" s="1"/>
  <c r="U18" i="31"/>
  <c r="J18" i="31"/>
  <c r="U41" i="31" s="1"/>
  <c r="I18" i="31"/>
  <c r="H18" i="31"/>
  <c r="T41" i="31" s="1"/>
  <c r="F18" i="31"/>
  <c r="E18" i="31"/>
  <c r="T26" i="31" s="1"/>
  <c r="B18" i="31"/>
  <c r="T5" i="31" s="1"/>
  <c r="U17" i="31"/>
  <c r="J17" i="31"/>
  <c r="U40" i="31" s="1"/>
  <c r="I17" i="31"/>
  <c r="H17" i="31"/>
  <c r="T40" i="31" s="1"/>
  <c r="F17" i="31"/>
  <c r="E17" i="31"/>
  <c r="T25" i="31" s="1"/>
  <c r="B17" i="31"/>
  <c r="U16" i="31"/>
  <c r="J16" i="31"/>
  <c r="U39" i="31" s="1"/>
  <c r="I16" i="31"/>
  <c r="H16" i="31"/>
  <c r="T39" i="31" s="1"/>
  <c r="F16" i="31"/>
  <c r="E16" i="31"/>
  <c r="T24" i="31" s="1"/>
  <c r="U15" i="31"/>
  <c r="J15" i="31"/>
  <c r="U38" i="31" s="1"/>
  <c r="I15" i="31"/>
  <c r="H15" i="31"/>
  <c r="T38" i="31" s="1"/>
  <c r="F15" i="31"/>
  <c r="E15" i="31"/>
  <c r="T23" i="31" s="1"/>
  <c r="U14" i="31"/>
  <c r="J14" i="31"/>
  <c r="U37" i="31" s="1"/>
  <c r="I14" i="31"/>
  <c r="H14" i="31"/>
  <c r="T37" i="31" s="1"/>
  <c r="F14" i="31"/>
  <c r="E14" i="31"/>
  <c r="T22" i="31" s="1"/>
  <c r="U13" i="31"/>
  <c r="J13" i="31"/>
  <c r="U36" i="31" s="1"/>
  <c r="I13" i="31"/>
  <c r="H13" i="31"/>
  <c r="T36" i="31" s="1"/>
  <c r="F13" i="31"/>
  <c r="E13" i="31"/>
  <c r="T21" i="31" s="1"/>
  <c r="B13" i="31"/>
  <c r="U12" i="31"/>
  <c r="J12" i="31"/>
  <c r="U35" i="31" s="1"/>
  <c r="I12" i="31"/>
  <c r="H12" i="31"/>
  <c r="T35" i="31" s="1"/>
  <c r="F12" i="31"/>
  <c r="E12" i="31"/>
  <c r="T20" i="31" s="1"/>
  <c r="B12" i="31"/>
  <c r="U11" i="31"/>
  <c r="J11" i="31"/>
  <c r="U34" i="31" s="1"/>
  <c r="I11" i="31"/>
  <c r="H11" i="31"/>
  <c r="T34" i="31" s="1"/>
  <c r="F11" i="31"/>
  <c r="E11" i="31"/>
  <c r="T19" i="31" s="1"/>
  <c r="B11" i="31"/>
  <c r="U10" i="31"/>
  <c r="J10" i="31"/>
  <c r="U33" i="31" s="1"/>
  <c r="I10" i="31"/>
  <c r="H10" i="31"/>
  <c r="T33" i="31" s="1"/>
  <c r="F10" i="31"/>
  <c r="E10" i="31"/>
  <c r="T18" i="31" s="1"/>
  <c r="B10" i="31"/>
  <c r="U9" i="31"/>
  <c r="J9" i="31"/>
  <c r="U32" i="31" s="1"/>
  <c r="I9" i="31"/>
  <c r="H9" i="31"/>
  <c r="T32" i="31" s="1"/>
  <c r="F9" i="31"/>
  <c r="E9" i="31"/>
  <c r="T17" i="31" s="1"/>
  <c r="B9" i="31"/>
  <c r="U8" i="31"/>
  <c r="T8" i="31"/>
  <c r="J8" i="31"/>
  <c r="U31" i="31" s="1"/>
  <c r="I8" i="31"/>
  <c r="H8" i="31"/>
  <c r="T31" i="31" s="1"/>
  <c r="F8" i="31"/>
  <c r="E8" i="31"/>
  <c r="T16" i="31" s="1"/>
  <c r="B8" i="31"/>
  <c r="U7" i="31"/>
  <c r="J7" i="31"/>
  <c r="U30" i="31" s="1"/>
  <c r="I7" i="31"/>
  <c r="H7" i="31"/>
  <c r="T30" i="31" s="1"/>
  <c r="F7" i="31"/>
  <c r="E7" i="31"/>
  <c r="T15" i="31" s="1"/>
  <c r="B7" i="31"/>
  <c r="U6" i="31"/>
  <c r="U29" i="31"/>
  <c r="I6" i="31"/>
  <c r="H6" i="31"/>
  <c r="T29" i="31" s="1"/>
  <c r="F6" i="31"/>
  <c r="E6" i="31"/>
  <c r="T14" i="31" s="1"/>
  <c r="B6" i="31"/>
  <c r="U5" i="31"/>
  <c r="B5" i="31"/>
  <c r="U4" i="31"/>
  <c r="T4" i="31"/>
  <c r="B4" i="31"/>
  <c r="E34" i="30"/>
  <c r="G34" i="30" s="1"/>
  <c r="E33" i="30"/>
  <c r="G33" i="30" s="1"/>
  <c r="E32" i="30"/>
  <c r="G32" i="30" s="1"/>
  <c r="E31" i="30"/>
  <c r="G31" i="30" s="1"/>
  <c r="E30" i="30"/>
  <c r="G30" i="30" s="1"/>
  <c r="E29" i="30"/>
  <c r="G29" i="30" s="1"/>
  <c r="U28" i="30"/>
  <c r="E28" i="30"/>
  <c r="G28" i="30" s="1"/>
  <c r="U27" i="30"/>
  <c r="E27" i="30"/>
  <c r="G27" i="30" s="1"/>
  <c r="C27" i="30"/>
  <c r="U26" i="30"/>
  <c r="E26" i="30"/>
  <c r="G26" i="30" s="1"/>
  <c r="B26" i="30"/>
  <c r="T13" i="30" s="1"/>
  <c r="U25" i="30"/>
  <c r="E25" i="30"/>
  <c r="B25" i="30"/>
  <c r="T12" i="30" s="1"/>
  <c r="U24" i="30"/>
  <c r="B24" i="30"/>
  <c r="T11" i="30" s="1"/>
  <c r="U23" i="30"/>
  <c r="B23" i="30"/>
  <c r="T10" i="30" s="1"/>
  <c r="U22" i="30"/>
  <c r="B22" i="30"/>
  <c r="U21" i="30"/>
  <c r="G21" i="30"/>
  <c r="B21" i="30"/>
  <c r="T8" i="30" s="1"/>
  <c r="U20" i="30"/>
  <c r="J20" i="30"/>
  <c r="U43" i="30" s="1"/>
  <c r="I20" i="30"/>
  <c r="H20" i="30"/>
  <c r="T43" i="30" s="1"/>
  <c r="F20" i="30"/>
  <c r="E20" i="30"/>
  <c r="T28" i="30" s="1"/>
  <c r="B20" i="30"/>
  <c r="T7" i="30" s="1"/>
  <c r="U19" i="30"/>
  <c r="J19" i="30"/>
  <c r="U42" i="30" s="1"/>
  <c r="I19" i="30"/>
  <c r="H19" i="30"/>
  <c r="T42" i="30" s="1"/>
  <c r="F19" i="30"/>
  <c r="E19" i="30"/>
  <c r="T27" i="30" s="1"/>
  <c r="B19" i="30"/>
  <c r="T6" i="30" s="1"/>
  <c r="U18" i="30"/>
  <c r="J18" i="30"/>
  <c r="U41" i="30" s="1"/>
  <c r="I18" i="30"/>
  <c r="H18" i="30"/>
  <c r="T41" i="30" s="1"/>
  <c r="F18" i="30"/>
  <c r="E18" i="30"/>
  <c r="T26" i="30" s="1"/>
  <c r="B18" i="30"/>
  <c r="T5" i="30" s="1"/>
  <c r="U17" i="30"/>
  <c r="J17" i="30"/>
  <c r="U40" i="30" s="1"/>
  <c r="I17" i="30"/>
  <c r="H17" i="30"/>
  <c r="T40" i="30" s="1"/>
  <c r="F17" i="30"/>
  <c r="E17" i="30"/>
  <c r="T25" i="30" s="1"/>
  <c r="B17" i="30"/>
  <c r="U16" i="30"/>
  <c r="J16" i="30"/>
  <c r="U39" i="30" s="1"/>
  <c r="I16" i="30"/>
  <c r="H16" i="30"/>
  <c r="T39" i="30" s="1"/>
  <c r="F16" i="30"/>
  <c r="E16" i="30"/>
  <c r="T24" i="30" s="1"/>
  <c r="U15" i="30"/>
  <c r="J15" i="30"/>
  <c r="U38" i="30" s="1"/>
  <c r="I15" i="30"/>
  <c r="H15" i="30"/>
  <c r="T38" i="30" s="1"/>
  <c r="F15" i="30"/>
  <c r="E15" i="30"/>
  <c r="T23" i="30" s="1"/>
  <c r="U14" i="30"/>
  <c r="J14" i="30"/>
  <c r="U37" i="30" s="1"/>
  <c r="I14" i="30"/>
  <c r="H14" i="30"/>
  <c r="T37" i="30" s="1"/>
  <c r="F14" i="30"/>
  <c r="E14" i="30"/>
  <c r="T22" i="30" s="1"/>
  <c r="U13" i="30"/>
  <c r="J13" i="30"/>
  <c r="U36" i="30" s="1"/>
  <c r="I13" i="30"/>
  <c r="H13" i="30"/>
  <c r="T36" i="30" s="1"/>
  <c r="F13" i="30"/>
  <c r="E13" i="30"/>
  <c r="T21" i="30" s="1"/>
  <c r="B13" i="30"/>
  <c r="U12" i="30"/>
  <c r="J12" i="30"/>
  <c r="U35" i="30" s="1"/>
  <c r="I12" i="30"/>
  <c r="H12" i="30"/>
  <c r="T35" i="30" s="1"/>
  <c r="F12" i="30"/>
  <c r="E12" i="30"/>
  <c r="T20" i="30" s="1"/>
  <c r="B12" i="30"/>
  <c r="U11" i="30"/>
  <c r="J11" i="30"/>
  <c r="U34" i="30" s="1"/>
  <c r="I11" i="30"/>
  <c r="H11" i="30"/>
  <c r="T34" i="30" s="1"/>
  <c r="F11" i="30"/>
  <c r="E11" i="30"/>
  <c r="T19" i="30" s="1"/>
  <c r="B11" i="30"/>
  <c r="U10" i="30"/>
  <c r="J10" i="30"/>
  <c r="U33" i="30" s="1"/>
  <c r="I10" i="30"/>
  <c r="H10" i="30"/>
  <c r="T33" i="30" s="1"/>
  <c r="F10" i="30"/>
  <c r="E10" i="30"/>
  <c r="T18" i="30" s="1"/>
  <c r="B10" i="30"/>
  <c r="U9" i="30"/>
  <c r="T9" i="30"/>
  <c r="J9" i="30"/>
  <c r="U32" i="30" s="1"/>
  <c r="I9" i="30"/>
  <c r="H9" i="30"/>
  <c r="T32" i="30" s="1"/>
  <c r="F9" i="30"/>
  <c r="E9" i="30"/>
  <c r="T17" i="30" s="1"/>
  <c r="B9" i="30"/>
  <c r="U8" i="30"/>
  <c r="J8" i="30"/>
  <c r="U31" i="30" s="1"/>
  <c r="I8" i="30"/>
  <c r="H8" i="30"/>
  <c r="T31" i="30" s="1"/>
  <c r="F8" i="30"/>
  <c r="E8" i="30"/>
  <c r="T16" i="30" s="1"/>
  <c r="B8" i="30"/>
  <c r="U7" i="30"/>
  <c r="J7" i="30"/>
  <c r="U30" i="30" s="1"/>
  <c r="I7" i="30"/>
  <c r="H7" i="30"/>
  <c r="T30" i="30" s="1"/>
  <c r="F7" i="30"/>
  <c r="E7" i="30"/>
  <c r="T15" i="30" s="1"/>
  <c r="B7" i="30"/>
  <c r="U6" i="30"/>
  <c r="I6" i="30"/>
  <c r="H6" i="30"/>
  <c r="T29" i="30" s="1"/>
  <c r="F6" i="30"/>
  <c r="E6" i="30"/>
  <c r="T14" i="30" s="1"/>
  <c r="B6" i="30"/>
  <c r="U5" i="30"/>
  <c r="B5" i="30"/>
  <c r="U4" i="30"/>
  <c r="T4" i="30"/>
  <c r="B4" i="30"/>
  <c r="E34" i="29"/>
  <c r="G34" i="29" s="1"/>
  <c r="E33" i="29"/>
  <c r="G33" i="29" s="1"/>
  <c r="E32" i="29"/>
  <c r="G32" i="29" s="1"/>
  <c r="E31" i="29"/>
  <c r="G31" i="29" s="1"/>
  <c r="E30" i="29"/>
  <c r="G30" i="29" s="1"/>
  <c r="E29" i="29"/>
  <c r="G29" i="29" s="1"/>
  <c r="U28" i="29"/>
  <c r="E28" i="29"/>
  <c r="G28" i="29" s="1"/>
  <c r="U27" i="29"/>
  <c r="E27" i="29"/>
  <c r="G27" i="29" s="1"/>
  <c r="C27" i="29"/>
  <c r="U26" i="29"/>
  <c r="E26" i="29"/>
  <c r="G26" i="29" s="1"/>
  <c r="B26" i="29"/>
  <c r="T13" i="29" s="1"/>
  <c r="U25" i="29"/>
  <c r="E25" i="29"/>
  <c r="B25" i="29"/>
  <c r="T12" i="29" s="1"/>
  <c r="U24" i="29"/>
  <c r="B24" i="29"/>
  <c r="T11" i="29" s="1"/>
  <c r="U23" i="29"/>
  <c r="B23" i="29"/>
  <c r="T10" i="29" s="1"/>
  <c r="U22" i="29"/>
  <c r="B22" i="29"/>
  <c r="T9" i="29" s="1"/>
  <c r="U21" i="29"/>
  <c r="G21" i="29"/>
  <c r="B21" i="29"/>
  <c r="T8" i="29" s="1"/>
  <c r="U20" i="29"/>
  <c r="J20" i="29"/>
  <c r="U43" i="29" s="1"/>
  <c r="I20" i="29"/>
  <c r="H20" i="29"/>
  <c r="T43" i="29" s="1"/>
  <c r="F20" i="29"/>
  <c r="E20" i="29"/>
  <c r="T28" i="29" s="1"/>
  <c r="B20" i="29"/>
  <c r="T7" i="29" s="1"/>
  <c r="U19" i="29"/>
  <c r="J19" i="29"/>
  <c r="U42" i="29" s="1"/>
  <c r="I19" i="29"/>
  <c r="H19" i="29"/>
  <c r="T42" i="29" s="1"/>
  <c r="F19" i="29"/>
  <c r="E19" i="29"/>
  <c r="T27" i="29" s="1"/>
  <c r="B19" i="29"/>
  <c r="T6" i="29" s="1"/>
  <c r="U18" i="29"/>
  <c r="J18" i="29"/>
  <c r="U41" i="29" s="1"/>
  <c r="I18" i="29"/>
  <c r="H18" i="29"/>
  <c r="T41" i="29" s="1"/>
  <c r="F18" i="29"/>
  <c r="E18" i="29"/>
  <c r="T26" i="29" s="1"/>
  <c r="B18" i="29"/>
  <c r="T5" i="29" s="1"/>
  <c r="U17" i="29"/>
  <c r="J17" i="29"/>
  <c r="U40" i="29" s="1"/>
  <c r="I17" i="29"/>
  <c r="H17" i="29"/>
  <c r="T40" i="29" s="1"/>
  <c r="F17" i="29"/>
  <c r="E17" i="29"/>
  <c r="T25" i="29" s="1"/>
  <c r="B17" i="29"/>
  <c r="T4" i="29" s="1"/>
  <c r="U16" i="29"/>
  <c r="J16" i="29"/>
  <c r="U39" i="29" s="1"/>
  <c r="I16" i="29"/>
  <c r="H16" i="29"/>
  <c r="T39" i="29" s="1"/>
  <c r="F16" i="29"/>
  <c r="E16" i="29"/>
  <c r="T24" i="29" s="1"/>
  <c r="U15" i="29"/>
  <c r="J15" i="29"/>
  <c r="U38" i="29" s="1"/>
  <c r="I15" i="29"/>
  <c r="H15" i="29"/>
  <c r="T38" i="29" s="1"/>
  <c r="F15" i="29"/>
  <c r="E15" i="29"/>
  <c r="T23" i="29" s="1"/>
  <c r="U14" i="29"/>
  <c r="J14" i="29"/>
  <c r="U37" i="29" s="1"/>
  <c r="I14" i="29"/>
  <c r="H14" i="29"/>
  <c r="T37" i="29" s="1"/>
  <c r="F14" i="29"/>
  <c r="E14" i="29"/>
  <c r="T22" i="29" s="1"/>
  <c r="U13" i="29"/>
  <c r="J13" i="29"/>
  <c r="U36" i="29" s="1"/>
  <c r="I13" i="29"/>
  <c r="H13" i="29"/>
  <c r="T36" i="29" s="1"/>
  <c r="F13" i="29"/>
  <c r="E13" i="29"/>
  <c r="T21" i="29" s="1"/>
  <c r="B13" i="29"/>
  <c r="U12" i="29"/>
  <c r="J12" i="29"/>
  <c r="U35" i="29" s="1"/>
  <c r="I12" i="29"/>
  <c r="H12" i="29"/>
  <c r="T35" i="29" s="1"/>
  <c r="F12" i="29"/>
  <c r="E12" i="29"/>
  <c r="T20" i="29" s="1"/>
  <c r="B12" i="29"/>
  <c r="U11" i="29"/>
  <c r="J11" i="29"/>
  <c r="U34" i="29" s="1"/>
  <c r="I11" i="29"/>
  <c r="H11" i="29"/>
  <c r="T34" i="29" s="1"/>
  <c r="F11" i="29"/>
  <c r="E11" i="29"/>
  <c r="T19" i="29" s="1"/>
  <c r="B11" i="29"/>
  <c r="U10" i="29"/>
  <c r="J10" i="29"/>
  <c r="U33" i="29" s="1"/>
  <c r="I10" i="29"/>
  <c r="H10" i="29"/>
  <c r="T33" i="29" s="1"/>
  <c r="F10" i="29"/>
  <c r="E10" i="29"/>
  <c r="T18" i="29" s="1"/>
  <c r="B10" i="29"/>
  <c r="U9" i="29"/>
  <c r="J9" i="29"/>
  <c r="U32" i="29" s="1"/>
  <c r="I9" i="29"/>
  <c r="H9" i="29"/>
  <c r="T32" i="29" s="1"/>
  <c r="F9" i="29"/>
  <c r="E9" i="29"/>
  <c r="T17" i="29" s="1"/>
  <c r="B9" i="29"/>
  <c r="U8" i="29"/>
  <c r="J8" i="29"/>
  <c r="U31" i="29" s="1"/>
  <c r="I8" i="29"/>
  <c r="H8" i="29"/>
  <c r="T31" i="29" s="1"/>
  <c r="F8" i="29"/>
  <c r="E8" i="29"/>
  <c r="T16" i="29" s="1"/>
  <c r="B8" i="29"/>
  <c r="U7" i="29"/>
  <c r="J7" i="29"/>
  <c r="U30" i="29" s="1"/>
  <c r="I7" i="29"/>
  <c r="H7" i="29"/>
  <c r="T30" i="29" s="1"/>
  <c r="F7" i="29"/>
  <c r="E7" i="29"/>
  <c r="T15" i="29" s="1"/>
  <c r="B7" i="29"/>
  <c r="U6" i="29"/>
  <c r="U29" i="29"/>
  <c r="I6" i="29"/>
  <c r="H6" i="29"/>
  <c r="T29" i="29" s="1"/>
  <c r="F6" i="29"/>
  <c r="E6" i="29"/>
  <c r="T14" i="29" s="1"/>
  <c r="B6" i="29"/>
  <c r="U5" i="29"/>
  <c r="B5" i="29"/>
  <c r="U4" i="29"/>
  <c r="B4" i="29"/>
  <c r="E34" i="28"/>
  <c r="G34" i="28" s="1"/>
  <c r="E33" i="28"/>
  <c r="G33" i="28" s="1"/>
  <c r="E32" i="28"/>
  <c r="G32" i="28" s="1"/>
  <c r="E31" i="28"/>
  <c r="G31" i="28" s="1"/>
  <c r="E30" i="28"/>
  <c r="G30" i="28" s="1"/>
  <c r="E29" i="28"/>
  <c r="G29" i="28" s="1"/>
  <c r="U28" i="28"/>
  <c r="E28" i="28"/>
  <c r="G28" i="28" s="1"/>
  <c r="U27" i="28"/>
  <c r="E27" i="28"/>
  <c r="G27" i="28" s="1"/>
  <c r="C27" i="28"/>
  <c r="U26" i="28"/>
  <c r="E26" i="28"/>
  <c r="G26" i="28" s="1"/>
  <c r="B26" i="28"/>
  <c r="T13" i="28" s="1"/>
  <c r="U25" i="28"/>
  <c r="E25" i="28"/>
  <c r="B25" i="28"/>
  <c r="T12" i="28" s="1"/>
  <c r="U24" i="28"/>
  <c r="B24" i="28"/>
  <c r="T11" i="28" s="1"/>
  <c r="U23" i="28"/>
  <c r="B23" i="28"/>
  <c r="U22" i="28"/>
  <c r="B22" i="28"/>
  <c r="T9" i="28" s="1"/>
  <c r="U21" i="28"/>
  <c r="G21" i="28"/>
  <c r="B21" i="28"/>
  <c r="T8" i="28" s="1"/>
  <c r="U20" i="28"/>
  <c r="J20" i="28"/>
  <c r="U43" i="28" s="1"/>
  <c r="I20" i="28"/>
  <c r="H20" i="28"/>
  <c r="T43" i="28" s="1"/>
  <c r="F20" i="28"/>
  <c r="E20" i="28"/>
  <c r="T28" i="28" s="1"/>
  <c r="B20" i="28"/>
  <c r="T7" i="28" s="1"/>
  <c r="U19" i="28"/>
  <c r="J19" i="28"/>
  <c r="U42" i="28" s="1"/>
  <c r="I19" i="28"/>
  <c r="H19" i="28"/>
  <c r="T42" i="28" s="1"/>
  <c r="F19" i="28"/>
  <c r="E19" i="28"/>
  <c r="T27" i="28" s="1"/>
  <c r="B19" i="28"/>
  <c r="T6" i="28" s="1"/>
  <c r="U18" i="28"/>
  <c r="J18" i="28"/>
  <c r="U41" i="28" s="1"/>
  <c r="I18" i="28"/>
  <c r="H18" i="28"/>
  <c r="T41" i="28" s="1"/>
  <c r="F18" i="28"/>
  <c r="E18" i="28"/>
  <c r="T26" i="28" s="1"/>
  <c r="B18" i="28"/>
  <c r="U17" i="28"/>
  <c r="J17" i="28"/>
  <c r="U40" i="28" s="1"/>
  <c r="I17" i="28"/>
  <c r="H17" i="28"/>
  <c r="T40" i="28" s="1"/>
  <c r="F17" i="28"/>
  <c r="E17" i="28"/>
  <c r="T25" i="28" s="1"/>
  <c r="B17" i="28"/>
  <c r="T4" i="28" s="1"/>
  <c r="U16" i="28"/>
  <c r="J16" i="28"/>
  <c r="U39" i="28" s="1"/>
  <c r="I16" i="28"/>
  <c r="H16" i="28"/>
  <c r="T39" i="28" s="1"/>
  <c r="F16" i="28"/>
  <c r="E16" i="28"/>
  <c r="T24" i="28" s="1"/>
  <c r="U15" i="28"/>
  <c r="J15" i="28"/>
  <c r="U38" i="28" s="1"/>
  <c r="I15" i="28"/>
  <c r="H15" i="28"/>
  <c r="T38" i="28" s="1"/>
  <c r="F15" i="28"/>
  <c r="E15" i="28"/>
  <c r="T23" i="28" s="1"/>
  <c r="U14" i="28"/>
  <c r="J14" i="28"/>
  <c r="U37" i="28" s="1"/>
  <c r="I14" i="28"/>
  <c r="H14" i="28"/>
  <c r="T37" i="28" s="1"/>
  <c r="F14" i="28"/>
  <c r="E14" i="28"/>
  <c r="T22" i="28" s="1"/>
  <c r="U13" i="28"/>
  <c r="J13" i="28"/>
  <c r="U36" i="28" s="1"/>
  <c r="I13" i="28"/>
  <c r="H13" i="28"/>
  <c r="T36" i="28" s="1"/>
  <c r="F13" i="28"/>
  <c r="E13" i="28"/>
  <c r="T21" i="28" s="1"/>
  <c r="B13" i="28"/>
  <c r="U12" i="28"/>
  <c r="J12" i="28"/>
  <c r="U35" i="28" s="1"/>
  <c r="I12" i="28"/>
  <c r="H12" i="28"/>
  <c r="T35" i="28" s="1"/>
  <c r="F12" i="28"/>
  <c r="E12" i="28"/>
  <c r="T20" i="28" s="1"/>
  <c r="B12" i="28"/>
  <c r="U11" i="28"/>
  <c r="J11" i="28"/>
  <c r="U34" i="28" s="1"/>
  <c r="I11" i="28"/>
  <c r="H11" i="28"/>
  <c r="T34" i="28" s="1"/>
  <c r="F11" i="28"/>
  <c r="E11" i="28"/>
  <c r="T19" i="28" s="1"/>
  <c r="B11" i="28"/>
  <c r="U10" i="28"/>
  <c r="T10" i="28"/>
  <c r="J10" i="28"/>
  <c r="U33" i="28" s="1"/>
  <c r="I10" i="28"/>
  <c r="H10" i="28"/>
  <c r="T33" i="28" s="1"/>
  <c r="F10" i="28"/>
  <c r="E10" i="28"/>
  <c r="T18" i="28" s="1"/>
  <c r="B10" i="28"/>
  <c r="U9" i="28"/>
  <c r="J9" i="28"/>
  <c r="U32" i="28" s="1"/>
  <c r="I9" i="28"/>
  <c r="H9" i="28"/>
  <c r="T32" i="28" s="1"/>
  <c r="F9" i="28"/>
  <c r="E9" i="28"/>
  <c r="T17" i="28" s="1"/>
  <c r="B9" i="28"/>
  <c r="U8" i="28"/>
  <c r="J8" i="28"/>
  <c r="U31" i="28" s="1"/>
  <c r="I8" i="28"/>
  <c r="H8" i="28"/>
  <c r="T31" i="28" s="1"/>
  <c r="F8" i="28"/>
  <c r="E8" i="28"/>
  <c r="T16" i="28" s="1"/>
  <c r="B8" i="28"/>
  <c r="U7" i="28"/>
  <c r="J7" i="28"/>
  <c r="U30" i="28" s="1"/>
  <c r="I7" i="28"/>
  <c r="H7" i="28"/>
  <c r="T30" i="28" s="1"/>
  <c r="F7" i="28"/>
  <c r="E7" i="28"/>
  <c r="T15" i="28" s="1"/>
  <c r="B7" i="28"/>
  <c r="U6" i="28"/>
  <c r="U29" i="28"/>
  <c r="I6" i="28"/>
  <c r="H6" i="28"/>
  <c r="T29" i="28" s="1"/>
  <c r="F6" i="28"/>
  <c r="E6" i="28"/>
  <c r="T14" i="28" s="1"/>
  <c r="B6" i="28"/>
  <c r="U5" i="28"/>
  <c r="T5" i="28"/>
  <c r="B5" i="28"/>
  <c r="U4" i="28"/>
  <c r="B4" i="28"/>
  <c r="E34" i="27"/>
  <c r="G34" i="27" s="1"/>
  <c r="E33" i="27"/>
  <c r="G33" i="27" s="1"/>
  <c r="E32" i="27"/>
  <c r="G32" i="27" s="1"/>
  <c r="E31" i="27"/>
  <c r="G31" i="27" s="1"/>
  <c r="E30" i="27"/>
  <c r="G30" i="27" s="1"/>
  <c r="E29" i="27"/>
  <c r="G29" i="27" s="1"/>
  <c r="U28" i="27"/>
  <c r="E28" i="27"/>
  <c r="G28" i="27" s="1"/>
  <c r="U27" i="27"/>
  <c r="E27" i="27"/>
  <c r="G27" i="27" s="1"/>
  <c r="C27" i="27"/>
  <c r="U26" i="27"/>
  <c r="E26" i="27"/>
  <c r="G26" i="27" s="1"/>
  <c r="B26" i="27"/>
  <c r="T13" i="27" s="1"/>
  <c r="U25" i="27"/>
  <c r="E25" i="27"/>
  <c r="B25" i="27"/>
  <c r="T12" i="27" s="1"/>
  <c r="U24" i="27"/>
  <c r="B24" i="27"/>
  <c r="T11" i="27" s="1"/>
  <c r="U23" i="27"/>
  <c r="B23" i="27"/>
  <c r="T10" i="27" s="1"/>
  <c r="U22" i="27"/>
  <c r="B22" i="27"/>
  <c r="T9" i="27" s="1"/>
  <c r="U21" i="27"/>
  <c r="G21" i="27"/>
  <c r="B21" i="27"/>
  <c r="T8" i="27" s="1"/>
  <c r="U20" i="27"/>
  <c r="J20" i="27"/>
  <c r="U43" i="27" s="1"/>
  <c r="I20" i="27"/>
  <c r="H20" i="27"/>
  <c r="T43" i="27" s="1"/>
  <c r="F20" i="27"/>
  <c r="E20" i="27"/>
  <c r="T28" i="27" s="1"/>
  <c r="B20" i="27"/>
  <c r="T7" i="27" s="1"/>
  <c r="U19" i="27"/>
  <c r="J19" i="27"/>
  <c r="U42" i="27" s="1"/>
  <c r="I19" i="27"/>
  <c r="H19" i="27"/>
  <c r="T42" i="27" s="1"/>
  <c r="F19" i="27"/>
  <c r="E19" i="27"/>
  <c r="T27" i="27" s="1"/>
  <c r="B19" i="27"/>
  <c r="T6" i="27" s="1"/>
  <c r="U18" i="27"/>
  <c r="J18" i="27"/>
  <c r="U41" i="27" s="1"/>
  <c r="I18" i="27"/>
  <c r="H18" i="27"/>
  <c r="T41" i="27" s="1"/>
  <c r="F18" i="27"/>
  <c r="E18" i="27"/>
  <c r="T26" i="27" s="1"/>
  <c r="B18" i="27"/>
  <c r="T5" i="27" s="1"/>
  <c r="U17" i="27"/>
  <c r="J17" i="27"/>
  <c r="U40" i="27" s="1"/>
  <c r="I17" i="27"/>
  <c r="H17" i="27"/>
  <c r="T40" i="27" s="1"/>
  <c r="F17" i="27"/>
  <c r="E17" i="27"/>
  <c r="T25" i="27" s="1"/>
  <c r="B17" i="27"/>
  <c r="T4" i="27" s="1"/>
  <c r="U16" i="27"/>
  <c r="J16" i="27"/>
  <c r="U39" i="27" s="1"/>
  <c r="I16" i="27"/>
  <c r="H16" i="27"/>
  <c r="T39" i="27" s="1"/>
  <c r="F16" i="27"/>
  <c r="E16" i="27"/>
  <c r="T24" i="27" s="1"/>
  <c r="U15" i="27"/>
  <c r="J15" i="27"/>
  <c r="U38" i="27" s="1"/>
  <c r="I15" i="27"/>
  <c r="H15" i="27"/>
  <c r="T38" i="27" s="1"/>
  <c r="F15" i="27"/>
  <c r="E15" i="27"/>
  <c r="T23" i="27" s="1"/>
  <c r="U14" i="27"/>
  <c r="J14" i="27"/>
  <c r="U37" i="27" s="1"/>
  <c r="I14" i="27"/>
  <c r="H14" i="27"/>
  <c r="T37" i="27" s="1"/>
  <c r="F14" i="27"/>
  <c r="E14" i="27"/>
  <c r="T22" i="27" s="1"/>
  <c r="U13" i="27"/>
  <c r="J13" i="27"/>
  <c r="U36" i="27" s="1"/>
  <c r="I13" i="27"/>
  <c r="H13" i="27"/>
  <c r="T36" i="27" s="1"/>
  <c r="F13" i="27"/>
  <c r="E13" i="27"/>
  <c r="T21" i="27" s="1"/>
  <c r="B13" i="27"/>
  <c r="U12" i="27"/>
  <c r="J12" i="27"/>
  <c r="F37" i="6" s="1"/>
  <c r="I12" i="27"/>
  <c r="H12" i="27"/>
  <c r="T35" i="27" s="1"/>
  <c r="F12" i="27"/>
  <c r="E12" i="27"/>
  <c r="T20" i="27" s="1"/>
  <c r="B12" i="27"/>
  <c r="U11" i="27"/>
  <c r="J11" i="27"/>
  <c r="U34" i="27" s="1"/>
  <c r="I11" i="27"/>
  <c r="H11" i="27"/>
  <c r="T34" i="27" s="1"/>
  <c r="F11" i="27"/>
  <c r="E11" i="27"/>
  <c r="T19" i="27" s="1"/>
  <c r="B11" i="27"/>
  <c r="U10" i="27"/>
  <c r="J10" i="27"/>
  <c r="U33" i="27" s="1"/>
  <c r="I10" i="27"/>
  <c r="H10" i="27"/>
  <c r="T33" i="27" s="1"/>
  <c r="F10" i="27"/>
  <c r="E10" i="27"/>
  <c r="T18" i="27" s="1"/>
  <c r="B10" i="27"/>
  <c r="U9" i="27"/>
  <c r="J9" i="27"/>
  <c r="U32" i="27" s="1"/>
  <c r="I9" i="27"/>
  <c r="H9" i="27"/>
  <c r="T32" i="27" s="1"/>
  <c r="F9" i="27"/>
  <c r="E9" i="27"/>
  <c r="T17" i="27" s="1"/>
  <c r="B9" i="27"/>
  <c r="U8" i="27"/>
  <c r="J8" i="27"/>
  <c r="U31" i="27" s="1"/>
  <c r="I8" i="27"/>
  <c r="H8" i="27"/>
  <c r="T31" i="27" s="1"/>
  <c r="F8" i="27"/>
  <c r="E8" i="27"/>
  <c r="T16" i="27" s="1"/>
  <c r="B8" i="27"/>
  <c r="U7" i="27"/>
  <c r="J7" i="27"/>
  <c r="U30" i="27" s="1"/>
  <c r="I7" i="27"/>
  <c r="H7" i="27"/>
  <c r="T30" i="27" s="1"/>
  <c r="F7" i="27"/>
  <c r="E7" i="27"/>
  <c r="T15" i="27" s="1"/>
  <c r="B7" i="27"/>
  <c r="U6" i="27"/>
  <c r="I6" i="27"/>
  <c r="H6" i="27"/>
  <c r="T29" i="27" s="1"/>
  <c r="F6" i="27"/>
  <c r="E6" i="27"/>
  <c r="T14" i="27" s="1"/>
  <c r="B6" i="27"/>
  <c r="U5" i="27"/>
  <c r="B5" i="27"/>
  <c r="U4" i="27"/>
  <c r="B4" i="27"/>
  <c r="E34" i="26"/>
  <c r="G34" i="26" s="1"/>
  <c r="E33" i="26"/>
  <c r="G33" i="26" s="1"/>
  <c r="E32" i="26"/>
  <c r="G32" i="26" s="1"/>
  <c r="E31" i="26"/>
  <c r="G31" i="26" s="1"/>
  <c r="E30" i="26"/>
  <c r="G30" i="26" s="1"/>
  <c r="E29" i="26"/>
  <c r="G29" i="26" s="1"/>
  <c r="U28" i="26"/>
  <c r="E28" i="26"/>
  <c r="G28" i="26" s="1"/>
  <c r="U27" i="26"/>
  <c r="E27" i="26"/>
  <c r="G27" i="26" s="1"/>
  <c r="C27" i="26"/>
  <c r="U26" i="26"/>
  <c r="E26" i="26"/>
  <c r="G26" i="26" s="1"/>
  <c r="B26" i="26"/>
  <c r="T13" i="26" s="1"/>
  <c r="U25" i="26"/>
  <c r="E25" i="26"/>
  <c r="B25" i="26"/>
  <c r="T12" i="26" s="1"/>
  <c r="U24" i="26"/>
  <c r="B24" i="26"/>
  <c r="T11" i="26" s="1"/>
  <c r="U23" i="26"/>
  <c r="B23" i="26"/>
  <c r="T10" i="26" s="1"/>
  <c r="U22" i="26"/>
  <c r="B22" i="26"/>
  <c r="T9" i="26" s="1"/>
  <c r="U21" i="26"/>
  <c r="G21" i="26"/>
  <c r="B21" i="26"/>
  <c r="T8" i="26" s="1"/>
  <c r="U20" i="26"/>
  <c r="J20" i="26"/>
  <c r="U43" i="26" s="1"/>
  <c r="I20" i="26"/>
  <c r="H20" i="26"/>
  <c r="T43" i="26" s="1"/>
  <c r="F20" i="26"/>
  <c r="E20" i="26"/>
  <c r="T28" i="26" s="1"/>
  <c r="B20" i="26"/>
  <c r="T7" i="26" s="1"/>
  <c r="U19" i="26"/>
  <c r="J19" i="26"/>
  <c r="U42" i="26" s="1"/>
  <c r="I19" i="26"/>
  <c r="H19" i="26"/>
  <c r="T42" i="26" s="1"/>
  <c r="F19" i="26"/>
  <c r="E19" i="26"/>
  <c r="T27" i="26" s="1"/>
  <c r="B19" i="26"/>
  <c r="T6" i="26" s="1"/>
  <c r="U18" i="26"/>
  <c r="J18" i="26"/>
  <c r="U41" i="26" s="1"/>
  <c r="I18" i="26"/>
  <c r="H18" i="26"/>
  <c r="T41" i="26" s="1"/>
  <c r="F18" i="26"/>
  <c r="E18" i="26"/>
  <c r="T26" i="26" s="1"/>
  <c r="B18" i="26"/>
  <c r="U17" i="26"/>
  <c r="J17" i="26"/>
  <c r="U40" i="26" s="1"/>
  <c r="I17" i="26"/>
  <c r="H17" i="26"/>
  <c r="T40" i="26" s="1"/>
  <c r="F17" i="26"/>
  <c r="E17" i="26"/>
  <c r="T25" i="26" s="1"/>
  <c r="B17" i="26"/>
  <c r="U16" i="26"/>
  <c r="J16" i="26"/>
  <c r="U39" i="26" s="1"/>
  <c r="I16" i="26"/>
  <c r="H16" i="26"/>
  <c r="T39" i="26" s="1"/>
  <c r="F16" i="26"/>
  <c r="E16" i="26"/>
  <c r="T24" i="26" s="1"/>
  <c r="U15" i="26"/>
  <c r="J15" i="26"/>
  <c r="U38" i="26" s="1"/>
  <c r="I15" i="26"/>
  <c r="H15" i="26"/>
  <c r="T38" i="26" s="1"/>
  <c r="F15" i="26"/>
  <c r="E15" i="26"/>
  <c r="T23" i="26" s="1"/>
  <c r="U14" i="26"/>
  <c r="J14" i="26"/>
  <c r="U37" i="26" s="1"/>
  <c r="I14" i="26"/>
  <c r="H14" i="26"/>
  <c r="T37" i="26" s="1"/>
  <c r="F14" i="26"/>
  <c r="E14" i="26"/>
  <c r="T22" i="26" s="1"/>
  <c r="U13" i="26"/>
  <c r="J13" i="26"/>
  <c r="U36" i="26" s="1"/>
  <c r="I13" i="26"/>
  <c r="H13" i="26"/>
  <c r="T36" i="26" s="1"/>
  <c r="F13" i="26"/>
  <c r="E13" i="26"/>
  <c r="T21" i="26" s="1"/>
  <c r="B13" i="26"/>
  <c r="U12" i="26"/>
  <c r="J12" i="26"/>
  <c r="U35" i="26" s="1"/>
  <c r="I12" i="26"/>
  <c r="H12" i="26"/>
  <c r="T35" i="26" s="1"/>
  <c r="F12" i="26"/>
  <c r="E12" i="26"/>
  <c r="T20" i="26" s="1"/>
  <c r="B12" i="26"/>
  <c r="U11" i="26"/>
  <c r="J11" i="26"/>
  <c r="U34" i="26" s="1"/>
  <c r="I11" i="26"/>
  <c r="H11" i="26"/>
  <c r="T34" i="26" s="1"/>
  <c r="F11" i="26"/>
  <c r="E11" i="26"/>
  <c r="T19" i="26" s="1"/>
  <c r="B11" i="26"/>
  <c r="U10" i="26"/>
  <c r="J10" i="26"/>
  <c r="U33" i="26" s="1"/>
  <c r="I10" i="26"/>
  <c r="H10" i="26"/>
  <c r="T33" i="26" s="1"/>
  <c r="F10" i="26"/>
  <c r="E10" i="26"/>
  <c r="T18" i="26" s="1"/>
  <c r="B10" i="26"/>
  <c r="U9" i="26"/>
  <c r="J9" i="26"/>
  <c r="U32" i="26" s="1"/>
  <c r="I9" i="26"/>
  <c r="H9" i="26"/>
  <c r="T32" i="26" s="1"/>
  <c r="F9" i="26"/>
  <c r="E9" i="26"/>
  <c r="T17" i="26" s="1"/>
  <c r="B9" i="26"/>
  <c r="U8" i="26"/>
  <c r="J8" i="26"/>
  <c r="U31" i="26" s="1"/>
  <c r="I8" i="26"/>
  <c r="H8" i="26"/>
  <c r="T31" i="26" s="1"/>
  <c r="F8" i="26"/>
  <c r="E8" i="26"/>
  <c r="T16" i="26" s="1"/>
  <c r="B8" i="26"/>
  <c r="U7" i="26"/>
  <c r="J7" i="26"/>
  <c r="U30" i="26" s="1"/>
  <c r="I7" i="26"/>
  <c r="H7" i="26"/>
  <c r="T30" i="26" s="1"/>
  <c r="F7" i="26"/>
  <c r="E7" i="26"/>
  <c r="T15" i="26" s="1"/>
  <c r="B7" i="26"/>
  <c r="U6" i="26"/>
  <c r="U29" i="26"/>
  <c r="I6" i="26"/>
  <c r="H6" i="26"/>
  <c r="T29" i="26" s="1"/>
  <c r="F6" i="26"/>
  <c r="E6" i="26"/>
  <c r="T14" i="26" s="1"/>
  <c r="B6" i="26"/>
  <c r="U5" i="26"/>
  <c r="T5" i="26"/>
  <c r="B5" i="26"/>
  <c r="U4" i="26"/>
  <c r="T4" i="26"/>
  <c r="B4" i="26"/>
  <c r="Q12" i="6" l="1"/>
  <c r="Q9" i="6"/>
  <c r="Q24" i="6"/>
  <c r="Q25" i="6"/>
  <c r="Q29" i="6"/>
  <c r="Q22" i="6"/>
  <c r="Q19" i="6"/>
  <c r="Q23" i="6"/>
  <c r="Q58" i="6"/>
  <c r="I21" i="36"/>
  <c r="F21" i="32"/>
  <c r="I21" i="30"/>
  <c r="F21" i="27"/>
  <c r="F21" i="36"/>
  <c r="G22" i="36" s="1"/>
  <c r="F21" i="26"/>
  <c r="F21" i="28"/>
  <c r="F21" i="34"/>
  <c r="F21" i="35"/>
  <c r="I21" i="26"/>
  <c r="I21" i="28"/>
  <c r="C37" i="28"/>
  <c r="F21" i="31"/>
  <c r="F21" i="29"/>
  <c r="I21" i="27"/>
  <c r="I21" i="31"/>
  <c r="I21" i="32"/>
  <c r="I21" i="34"/>
  <c r="I21" i="35"/>
  <c r="I21" i="29"/>
  <c r="F21" i="30"/>
  <c r="F21" i="33"/>
  <c r="I21" i="33"/>
  <c r="U35" i="27"/>
  <c r="G32" i="6"/>
  <c r="K32" i="6"/>
  <c r="O32" i="6"/>
  <c r="G33" i="6"/>
  <c r="K33" i="6"/>
  <c r="O33" i="6"/>
  <c r="G34" i="6"/>
  <c r="K34" i="6"/>
  <c r="O34" i="6"/>
  <c r="G35" i="6"/>
  <c r="K35" i="6"/>
  <c r="O35" i="6"/>
  <c r="G36" i="6"/>
  <c r="K36" i="6"/>
  <c r="O36" i="6"/>
  <c r="G37" i="6"/>
  <c r="K37" i="6"/>
  <c r="O37" i="6"/>
  <c r="G38" i="6"/>
  <c r="K38" i="6"/>
  <c r="O38" i="6"/>
  <c r="G39" i="6"/>
  <c r="K39" i="6"/>
  <c r="O39" i="6"/>
  <c r="G40" i="6"/>
  <c r="K40" i="6"/>
  <c r="O40" i="6"/>
  <c r="G41" i="6"/>
  <c r="K41" i="6"/>
  <c r="O41" i="6"/>
  <c r="G42" i="6"/>
  <c r="K42" i="6"/>
  <c r="O42" i="6"/>
  <c r="G43" i="6"/>
  <c r="K43" i="6"/>
  <c r="O43" i="6"/>
  <c r="G44" i="6"/>
  <c r="K44" i="6"/>
  <c r="O44" i="6"/>
  <c r="N45" i="6"/>
  <c r="J45" i="6"/>
  <c r="F45" i="6"/>
  <c r="U41" i="33"/>
  <c r="J31" i="6"/>
  <c r="H32" i="6"/>
  <c r="L32" i="6"/>
  <c r="P32" i="6"/>
  <c r="H33" i="6"/>
  <c r="L33" i="6"/>
  <c r="P33" i="6"/>
  <c r="H34" i="6"/>
  <c r="L34" i="6"/>
  <c r="P34" i="6"/>
  <c r="H35" i="6"/>
  <c r="L35" i="6"/>
  <c r="P35" i="6"/>
  <c r="H36" i="6"/>
  <c r="L36" i="6"/>
  <c r="P36" i="6"/>
  <c r="H37" i="6"/>
  <c r="L37" i="6"/>
  <c r="P37" i="6"/>
  <c r="H38" i="6"/>
  <c r="L38" i="6"/>
  <c r="P38" i="6"/>
  <c r="H39" i="6"/>
  <c r="L39" i="6"/>
  <c r="P39" i="6"/>
  <c r="H40" i="6"/>
  <c r="L40" i="6"/>
  <c r="P40" i="6"/>
  <c r="H41" i="6"/>
  <c r="L41" i="6"/>
  <c r="P41" i="6"/>
  <c r="H42" i="6"/>
  <c r="L42" i="6"/>
  <c r="P42" i="6"/>
  <c r="H43" i="6"/>
  <c r="L43" i="6"/>
  <c r="P43" i="6"/>
  <c r="H44" i="6"/>
  <c r="L44" i="6"/>
  <c r="P44" i="6"/>
  <c r="M45" i="6"/>
  <c r="I45" i="6"/>
  <c r="I32" i="6"/>
  <c r="M32" i="6"/>
  <c r="I33" i="6"/>
  <c r="M33" i="6"/>
  <c r="I34" i="6"/>
  <c r="M34" i="6"/>
  <c r="I35" i="6"/>
  <c r="M35" i="6"/>
  <c r="I36" i="6"/>
  <c r="M36" i="6"/>
  <c r="I37" i="6"/>
  <c r="M37" i="6"/>
  <c r="I38" i="6"/>
  <c r="M38" i="6"/>
  <c r="I39" i="6"/>
  <c r="M39" i="6"/>
  <c r="I40" i="6"/>
  <c r="M40" i="6"/>
  <c r="I41" i="6"/>
  <c r="M41" i="6"/>
  <c r="I42" i="6"/>
  <c r="M42" i="6"/>
  <c r="I43" i="6"/>
  <c r="I44" i="6"/>
  <c r="M44" i="6"/>
  <c r="P45" i="6"/>
  <c r="L45" i="6"/>
  <c r="H45" i="6"/>
  <c r="F32" i="6"/>
  <c r="J32" i="6"/>
  <c r="N32" i="6"/>
  <c r="F33" i="6"/>
  <c r="J33" i="6"/>
  <c r="N33" i="6"/>
  <c r="F34" i="6"/>
  <c r="J34" i="6"/>
  <c r="N34" i="6"/>
  <c r="F35" i="6"/>
  <c r="J35" i="6"/>
  <c r="N35" i="6"/>
  <c r="F36" i="6"/>
  <c r="J36" i="6"/>
  <c r="N36" i="6"/>
  <c r="J37" i="6"/>
  <c r="N37" i="6"/>
  <c r="F38" i="6"/>
  <c r="J38" i="6"/>
  <c r="N38" i="6"/>
  <c r="F39" i="6"/>
  <c r="J39" i="6"/>
  <c r="N39" i="6"/>
  <c r="F40" i="6"/>
  <c r="J40" i="6"/>
  <c r="N40" i="6"/>
  <c r="F41" i="6"/>
  <c r="J41" i="6"/>
  <c r="N41" i="6"/>
  <c r="F42" i="6"/>
  <c r="J42" i="6"/>
  <c r="N42" i="6"/>
  <c r="F43" i="6"/>
  <c r="J43" i="6"/>
  <c r="N43" i="6"/>
  <c r="F44" i="6"/>
  <c r="J44" i="6"/>
  <c r="N44" i="6"/>
  <c r="O45" i="6"/>
  <c r="K45" i="6"/>
  <c r="G45" i="6"/>
  <c r="J21" i="33"/>
  <c r="J22" i="33" s="1"/>
  <c r="J37" i="33" s="1"/>
  <c r="F31" i="6"/>
  <c r="Q21" i="6"/>
  <c r="Q20" i="6"/>
  <c r="Q17" i="6"/>
  <c r="Q16" i="6"/>
  <c r="C37" i="27"/>
  <c r="C37" i="31"/>
  <c r="C37" i="29"/>
  <c r="C37" i="32"/>
  <c r="C37" i="33"/>
  <c r="C37" i="35"/>
  <c r="Q51" i="6"/>
  <c r="Q57" i="6"/>
  <c r="Q56" i="6"/>
  <c r="Q55" i="6"/>
  <c r="Q6" i="6"/>
  <c r="Q52" i="6"/>
  <c r="Q7" i="6"/>
  <c r="Q53" i="6"/>
  <c r="Q4" i="6"/>
  <c r="Q8" i="6"/>
  <c r="Q50" i="6"/>
  <c r="Q15" i="6"/>
  <c r="Q5" i="6"/>
  <c r="Q49" i="6"/>
  <c r="J21" i="32"/>
  <c r="J22" i="32" s="1"/>
  <c r="J37" i="32" s="1"/>
  <c r="U29" i="34"/>
  <c r="J21" i="34"/>
  <c r="J22" i="34" s="1"/>
  <c r="J37" i="34" s="1"/>
  <c r="J21" i="31"/>
  <c r="J22" i="31" s="1"/>
  <c r="J37" i="31" s="1"/>
  <c r="U29" i="33"/>
  <c r="U29" i="36"/>
  <c r="J21" i="36"/>
  <c r="J22" i="36" s="1"/>
  <c r="J37" i="36" s="1"/>
  <c r="C37" i="34"/>
  <c r="U29" i="35"/>
  <c r="J21" i="35"/>
  <c r="J22" i="35" s="1"/>
  <c r="J37" i="35" s="1"/>
  <c r="C37" i="36"/>
  <c r="C37" i="30"/>
  <c r="J21" i="29"/>
  <c r="J22" i="29" s="1"/>
  <c r="J37" i="29" s="1"/>
  <c r="J21" i="28"/>
  <c r="J22" i="28" s="1"/>
  <c r="J37" i="28" s="1"/>
  <c r="J21" i="30"/>
  <c r="J22" i="30" s="1"/>
  <c r="J37" i="30" s="1"/>
  <c r="J21" i="27"/>
  <c r="J22" i="27" s="1"/>
  <c r="J37" i="27" s="1"/>
  <c r="C37" i="26"/>
  <c r="J21" i="26"/>
  <c r="J22" i="26" s="1"/>
  <c r="J37" i="26" s="1"/>
  <c r="B1" i="5"/>
  <c r="G21" i="5"/>
  <c r="F7" i="5"/>
  <c r="F8" i="5"/>
  <c r="F9" i="5"/>
  <c r="F10" i="5"/>
  <c r="F11" i="5"/>
  <c r="F12" i="5"/>
  <c r="F13" i="5"/>
  <c r="F14" i="5"/>
  <c r="F15" i="5"/>
  <c r="F16" i="5"/>
  <c r="F17" i="5"/>
  <c r="F18" i="5"/>
  <c r="F19" i="5"/>
  <c r="F20" i="5"/>
  <c r="F6" i="5"/>
  <c r="I7" i="5"/>
  <c r="I8" i="5"/>
  <c r="I9" i="5"/>
  <c r="I10" i="5"/>
  <c r="I11" i="5"/>
  <c r="I12" i="5"/>
  <c r="I13" i="5"/>
  <c r="I14" i="5"/>
  <c r="I15" i="5"/>
  <c r="I16" i="5"/>
  <c r="I17" i="5"/>
  <c r="I18" i="5"/>
  <c r="I19" i="5"/>
  <c r="I20" i="5"/>
  <c r="I6" i="5"/>
  <c r="E25" i="5"/>
  <c r="J7" i="5"/>
  <c r="E32" i="6" s="1"/>
  <c r="J8" i="5"/>
  <c r="E33" i="6" s="1"/>
  <c r="J9" i="5"/>
  <c r="E34" i="6" s="1"/>
  <c r="J10" i="5"/>
  <c r="E35" i="6" s="1"/>
  <c r="J11" i="5"/>
  <c r="E36" i="6" s="1"/>
  <c r="J12" i="5"/>
  <c r="E37" i="6" s="1"/>
  <c r="J13" i="5"/>
  <c r="E38" i="6" s="1"/>
  <c r="J14" i="5"/>
  <c r="E39" i="6" s="1"/>
  <c r="J15" i="5"/>
  <c r="E40" i="6" s="1"/>
  <c r="J16" i="5"/>
  <c r="E41" i="6" s="1"/>
  <c r="J17" i="5"/>
  <c r="E42" i="6" s="1"/>
  <c r="J18" i="5"/>
  <c r="E43" i="6" s="1"/>
  <c r="J19" i="5"/>
  <c r="E44" i="6" s="1"/>
  <c r="J20" i="5"/>
  <c r="E26" i="5"/>
  <c r="G26" i="5" s="1"/>
  <c r="E27" i="5"/>
  <c r="G27" i="5" s="1"/>
  <c r="E28" i="5"/>
  <c r="G28" i="5" s="1"/>
  <c r="E29" i="5"/>
  <c r="G29" i="5" s="1"/>
  <c r="E30" i="5"/>
  <c r="G30" i="5" s="1"/>
  <c r="E31" i="5"/>
  <c r="G31" i="5" s="1"/>
  <c r="E32" i="5"/>
  <c r="G32" i="5" s="1"/>
  <c r="E33" i="5"/>
  <c r="G33" i="5" s="1"/>
  <c r="E34" i="5"/>
  <c r="G34" i="5" s="1"/>
  <c r="G22" i="34" l="1"/>
  <c r="Q39" i="6"/>
  <c r="Q43" i="6"/>
  <c r="Q37" i="6"/>
  <c r="Q41" i="6"/>
  <c r="G22" i="33"/>
  <c r="G22" i="26"/>
  <c r="G22" i="30"/>
  <c r="G22" i="28"/>
  <c r="G22" i="27"/>
  <c r="G22" i="29"/>
  <c r="G22" i="32"/>
  <c r="G22" i="31"/>
  <c r="Q33" i="6"/>
  <c r="G22" i="35"/>
  <c r="Q35" i="6"/>
  <c r="Q42" i="6"/>
  <c r="M48" i="6"/>
  <c r="K48" i="6"/>
  <c r="Q44" i="6"/>
  <c r="Q40" i="6"/>
  <c r="U43" i="5"/>
  <c r="E45" i="6"/>
  <c r="Q45" i="6" s="1"/>
  <c r="Q32" i="6"/>
  <c r="Q34" i="6"/>
  <c r="Q38" i="6"/>
  <c r="Q36" i="6"/>
  <c r="O48" i="6"/>
  <c r="Q31" i="6"/>
  <c r="Q30" i="6"/>
  <c r="Q59" i="6"/>
  <c r="F21" i="5"/>
  <c r="I21" i="5"/>
  <c r="E16" i="10"/>
  <c r="G16" i="10"/>
  <c r="E17" i="10"/>
  <c r="G17" i="10"/>
  <c r="E18" i="10"/>
  <c r="G18" i="10"/>
  <c r="E19" i="10"/>
  <c r="G19" i="10"/>
  <c r="E20" i="10"/>
  <c r="G20" i="10"/>
  <c r="G15" i="10"/>
  <c r="E15" i="10"/>
  <c r="G14" i="10"/>
  <c r="E14" i="10"/>
  <c r="G13" i="10"/>
  <c r="E13" i="10"/>
  <c r="G12" i="10"/>
  <c r="E12" i="10"/>
  <c r="G11" i="10"/>
  <c r="E11" i="10"/>
  <c r="G10" i="10"/>
  <c r="E10" i="10"/>
  <c r="G9" i="10"/>
  <c r="E9" i="10"/>
  <c r="G8" i="10"/>
  <c r="E8" i="10"/>
  <c r="G7" i="10"/>
  <c r="E7" i="10"/>
  <c r="G6" i="10"/>
  <c r="E6" i="10"/>
  <c r="C14" i="10"/>
  <c r="B4" i="10"/>
  <c r="B5" i="10"/>
  <c r="B6" i="10"/>
  <c r="B7" i="10"/>
  <c r="B8" i="10"/>
  <c r="B9" i="10"/>
  <c r="B10" i="10"/>
  <c r="B11" i="10"/>
  <c r="B12" i="10"/>
  <c r="B13" i="10"/>
  <c r="L47" i="6"/>
  <c r="P47" i="6"/>
  <c r="N47" i="6"/>
  <c r="H47" i="6"/>
  <c r="J47" i="6"/>
  <c r="I47" i="6"/>
  <c r="G47" i="6"/>
  <c r="F47" i="6"/>
  <c r="E47" i="6"/>
  <c r="G17" i="12"/>
  <c r="M7" i="12"/>
  <c r="M12" i="12"/>
  <c r="M8" i="12"/>
  <c r="L17" i="12"/>
  <c r="M16" i="12"/>
  <c r="M15" i="12"/>
  <c r="G3" i="12"/>
  <c r="M4" i="12"/>
  <c r="N4" i="12" s="1"/>
  <c r="N5" i="12" s="1"/>
  <c r="N6" i="12" s="1"/>
  <c r="N7" i="12" s="1"/>
  <c r="N8" i="12" s="1"/>
  <c r="N9" i="12" s="1"/>
  <c r="L3" i="12"/>
  <c r="K3" i="12"/>
  <c r="J3" i="12"/>
  <c r="I3" i="12"/>
  <c r="H3" i="12"/>
  <c r="I12" i="2"/>
  <c r="I11" i="2"/>
  <c r="I10" i="2"/>
  <c r="I9" i="2"/>
  <c r="I8" i="2"/>
  <c r="U39" i="5"/>
  <c r="U40" i="5"/>
  <c r="U41" i="5"/>
  <c r="U42" i="5"/>
  <c r="U24" i="5"/>
  <c r="U25" i="5"/>
  <c r="U26" i="5"/>
  <c r="U27" i="5"/>
  <c r="U28" i="5"/>
  <c r="U9" i="5"/>
  <c r="U10" i="5"/>
  <c r="U11" i="5"/>
  <c r="U12" i="5"/>
  <c r="U13" i="5"/>
  <c r="C27" i="5"/>
  <c r="B26" i="5"/>
  <c r="T13" i="5" s="1"/>
  <c r="B25" i="5"/>
  <c r="T12" i="5" s="1"/>
  <c r="B24" i="5"/>
  <c r="T11" i="5" s="1"/>
  <c r="B23" i="5"/>
  <c r="T10" i="5" s="1"/>
  <c r="B22" i="5"/>
  <c r="T9" i="5" s="1"/>
  <c r="B9" i="5"/>
  <c r="B10" i="5"/>
  <c r="B11" i="5"/>
  <c r="B12" i="5"/>
  <c r="B13" i="5"/>
  <c r="E10" i="5"/>
  <c r="E11" i="5"/>
  <c r="H20" i="5"/>
  <c r="T43" i="5" s="1"/>
  <c r="H19" i="5"/>
  <c r="T42" i="5" s="1"/>
  <c r="H18" i="5"/>
  <c r="T41" i="5" s="1"/>
  <c r="H17" i="5"/>
  <c r="T40" i="5" s="1"/>
  <c r="H16" i="5"/>
  <c r="T39" i="5" s="1"/>
  <c r="H15" i="5"/>
  <c r="E20" i="5"/>
  <c r="T28" i="5" s="1"/>
  <c r="E19" i="5"/>
  <c r="T27" i="5" s="1"/>
  <c r="E18" i="5"/>
  <c r="T26" i="5" s="1"/>
  <c r="E17" i="5"/>
  <c r="T25" i="5" s="1"/>
  <c r="E16" i="5"/>
  <c r="T24" i="5" s="1"/>
  <c r="E15" i="5"/>
  <c r="P48" i="6" l="1"/>
  <c r="L48" i="6"/>
  <c r="H48" i="6"/>
  <c r="N48" i="6"/>
  <c r="I48" i="6"/>
  <c r="G48" i="6"/>
  <c r="F48" i="6"/>
  <c r="Q46" i="6"/>
  <c r="J48" i="6"/>
  <c r="Q47" i="6"/>
  <c r="E48" i="6"/>
  <c r="G22" i="5"/>
  <c r="M11" i="12"/>
  <c r="M13" i="12"/>
  <c r="M10" i="12"/>
  <c r="M9" i="12"/>
  <c r="M14" i="12"/>
  <c r="K17" i="12"/>
  <c r="J17" i="12"/>
  <c r="I17" i="12"/>
  <c r="H17" i="12"/>
  <c r="M6" i="12"/>
  <c r="Q48" i="6" l="1"/>
  <c r="M17" i="12"/>
  <c r="B2" i="11"/>
  <c r="I3" i="2"/>
  <c r="J13" i="2"/>
  <c r="I6" i="2"/>
  <c r="I5" i="2"/>
  <c r="I4" i="2"/>
  <c r="B2" i="12"/>
  <c r="B2" i="10"/>
  <c r="H17" i="11" l="1"/>
  <c r="G17" i="11"/>
  <c r="F17" i="11"/>
  <c r="E17" i="11"/>
  <c r="D17" i="11"/>
  <c r="C17" i="11"/>
  <c r="I16" i="11"/>
  <c r="I15" i="11"/>
  <c r="I14" i="11"/>
  <c r="I13" i="11"/>
  <c r="I12" i="11"/>
  <c r="I11" i="11"/>
  <c r="I10" i="11"/>
  <c r="I9" i="11"/>
  <c r="I8" i="11"/>
  <c r="I7" i="11"/>
  <c r="I6" i="11"/>
  <c r="I5" i="11"/>
  <c r="U23" i="5"/>
  <c r="U22" i="5"/>
  <c r="U21" i="5"/>
  <c r="B21" i="5"/>
  <c r="T8" i="5" s="1"/>
  <c r="U20" i="5"/>
  <c r="B20" i="5"/>
  <c r="T7" i="5" s="1"/>
  <c r="U19" i="5"/>
  <c r="T38" i="5"/>
  <c r="T23" i="5"/>
  <c r="B19" i="5"/>
  <c r="T6" i="5" s="1"/>
  <c r="U18" i="5"/>
  <c r="H14" i="5"/>
  <c r="T37" i="5" s="1"/>
  <c r="E14" i="5"/>
  <c r="T22" i="5" s="1"/>
  <c r="B18" i="5"/>
  <c r="T5" i="5" s="1"/>
  <c r="U17" i="5"/>
  <c r="H13" i="5"/>
  <c r="T36" i="5" s="1"/>
  <c r="E13" i="5"/>
  <c r="T21" i="5" s="1"/>
  <c r="B17" i="5"/>
  <c r="T4" i="5" s="1"/>
  <c r="U16" i="5"/>
  <c r="H12" i="5"/>
  <c r="T35" i="5" s="1"/>
  <c r="E12" i="5"/>
  <c r="T20" i="5" s="1"/>
  <c r="U15" i="5"/>
  <c r="H11" i="5"/>
  <c r="T34" i="5" s="1"/>
  <c r="T19" i="5"/>
  <c r="U14" i="5"/>
  <c r="H10" i="5"/>
  <c r="T33" i="5" s="1"/>
  <c r="T18" i="5"/>
  <c r="U8" i="5"/>
  <c r="H9" i="5"/>
  <c r="T32" i="5" s="1"/>
  <c r="E9" i="5"/>
  <c r="T17" i="5" s="1"/>
  <c r="B8" i="5"/>
  <c r="U7" i="5"/>
  <c r="H8" i="5"/>
  <c r="T31" i="5" s="1"/>
  <c r="E8" i="5"/>
  <c r="T16" i="5" s="1"/>
  <c r="B7" i="5"/>
  <c r="U6" i="5"/>
  <c r="H7" i="5"/>
  <c r="T30" i="5" s="1"/>
  <c r="E7" i="5"/>
  <c r="T15" i="5" s="1"/>
  <c r="B6" i="5"/>
  <c r="U5" i="5"/>
  <c r="H6" i="5"/>
  <c r="T29" i="5" s="1"/>
  <c r="E6" i="5"/>
  <c r="T14" i="5" s="1"/>
  <c r="B5" i="5"/>
  <c r="U4" i="5"/>
  <c r="B4" i="5"/>
  <c r="F17" i="12"/>
  <c r="E17" i="12"/>
  <c r="D17" i="12"/>
  <c r="C17" i="12"/>
  <c r="F3" i="12"/>
  <c r="E3" i="12"/>
  <c r="D3" i="12"/>
  <c r="C3" i="12"/>
  <c r="H21" i="10"/>
  <c r="F21" i="10"/>
  <c r="J21" i="5" l="1"/>
  <c r="J22" i="5" s="1"/>
  <c r="J37" i="5" s="1"/>
  <c r="H22" i="10"/>
  <c r="H23" i="10" s="1"/>
  <c r="I17" i="11"/>
  <c r="C37" i="5"/>
  <c r="U30" i="5"/>
  <c r="U34" i="5"/>
  <c r="U38" i="5"/>
  <c r="U31" i="5"/>
  <c r="U35" i="5"/>
  <c r="U32" i="5"/>
  <c r="U36" i="5"/>
  <c r="U29" i="5"/>
  <c r="U33" i="5"/>
  <c r="U37" i="5"/>
  <c r="N10" i="12" l="1"/>
  <c r="N11" i="12" s="1"/>
  <c r="N12" i="12" s="1"/>
  <c r="N13" i="12" s="1"/>
  <c r="N14" i="12" s="1"/>
  <c r="N15" i="12" s="1"/>
  <c r="N16" i="12" s="1"/>
  <c r="H25" i="10"/>
  <c r="H30" i="10" s="1"/>
  <c r="H3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DF424A0E-AA37-44ED-8531-451BA08EDD3A}">
      <text>
        <r>
          <rPr>
            <b/>
            <sz val="9"/>
            <color rgb="FF000000"/>
            <rFont val="MS P ゴシック"/>
            <charset val="128"/>
          </rPr>
          <t>家計簿をつける年の西暦を</t>
        </r>
        <r>
          <rPr>
            <b/>
            <sz val="9"/>
            <color rgb="FF000000"/>
            <rFont val="MS P ゴシック"/>
            <charset val="128"/>
          </rPr>
          <t>4</t>
        </r>
        <r>
          <rPr>
            <b/>
            <sz val="9"/>
            <color rgb="FF000000"/>
            <rFont val="MS P ゴシック"/>
            <charset val="128"/>
          </rPr>
          <t>桁で入力してください</t>
        </r>
        <r>
          <rPr>
            <b/>
            <sz val="9"/>
            <color rgb="FF000000"/>
            <rFont val="MS P ゴシック"/>
            <charset val="128"/>
          </rPr>
          <t xml:space="preserve">
</t>
        </r>
      </text>
    </comment>
  </commentList>
</comments>
</file>

<file path=xl/sharedStrings.xml><?xml version="1.0" encoding="utf-8"?>
<sst xmlns="http://schemas.openxmlformats.org/spreadsheetml/2006/main" count="698" uniqueCount="239">
  <si>
    <t>日にち</t>
    <phoneticPr fontId="1"/>
  </si>
  <si>
    <t>費目</t>
    <rPh sb="0" eb="2">
      <t>ヒモク</t>
    </rPh>
    <phoneticPr fontId="1"/>
  </si>
  <si>
    <t>金額</t>
    <rPh sb="0" eb="2">
      <t>キンガク</t>
    </rPh>
    <phoneticPr fontId="1"/>
  </si>
  <si>
    <t>補足</t>
    <rPh sb="0" eb="2">
      <t>ホソク</t>
    </rPh>
    <phoneticPr fontId="1"/>
  </si>
  <si>
    <t>やりくり費</t>
    <phoneticPr fontId="1"/>
  </si>
  <si>
    <t>固定費</t>
    <phoneticPr fontId="1"/>
  </si>
  <si>
    <t>住居費</t>
    <phoneticPr fontId="1"/>
  </si>
  <si>
    <t>保育料</t>
    <rPh sb="0" eb="2">
      <t>ホイクリョウ</t>
    </rPh>
    <phoneticPr fontId="1"/>
  </si>
  <si>
    <t>小遣い</t>
    <phoneticPr fontId="1"/>
  </si>
  <si>
    <t>通信費</t>
    <phoneticPr fontId="1"/>
  </si>
  <si>
    <t>車ローン</t>
    <phoneticPr fontId="1"/>
  </si>
  <si>
    <t>奨学金</t>
    <phoneticPr fontId="1"/>
  </si>
  <si>
    <t>食費</t>
    <rPh sb="0" eb="2">
      <t>ショクヒ</t>
    </rPh>
    <phoneticPr fontId="1"/>
  </si>
  <si>
    <t>外食費</t>
    <phoneticPr fontId="1"/>
  </si>
  <si>
    <t>日用雑貨</t>
    <phoneticPr fontId="1"/>
  </si>
  <si>
    <t>交際費</t>
    <phoneticPr fontId="1"/>
  </si>
  <si>
    <t>趣味娯楽費</t>
    <phoneticPr fontId="1"/>
  </si>
  <si>
    <t>被服美容費</t>
    <phoneticPr fontId="1"/>
  </si>
  <si>
    <t>その他</t>
    <phoneticPr fontId="1"/>
  </si>
  <si>
    <t>合計</t>
    <rPh sb="0" eb="2">
      <t>ゴウケイ</t>
    </rPh>
    <phoneticPr fontId="1"/>
  </si>
  <si>
    <t>収入</t>
    <rPh sb="0" eb="2">
      <t>シュウニュウ</t>
    </rPh>
    <phoneticPr fontId="1"/>
  </si>
  <si>
    <t>貯蓄</t>
    <rPh sb="0" eb="2">
      <t>チョチク</t>
    </rPh>
    <phoneticPr fontId="1"/>
  </si>
  <si>
    <t>支出</t>
    <rPh sb="0" eb="2">
      <t>シシュツ</t>
    </rPh>
    <phoneticPr fontId="1"/>
  </si>
  <si>
    <t>支出計</t>
    <rPh sb="0" eb="1">
      <t>シシュツ</t>
    </rPh>
    <phoneticPr fontId="1"/>
  </si>
  <si>
    <t>貯蓄率</t>
    <phoneticPr fontId="1"/>
  </si>
  <si>
    <t>1月</t>
    <rPh sb="0" eb="1">
      <t>ガツ</t>
    </rPh>
    <phoneticPr fontId="1"/>
  </si>
  <si>
    <t>妻</t>
    <rPh sb="0" eb="1">
      <t>ツマ</t>
    </rPh>
    <phoneticPr fontId="1"/>
  </si>
  <si>
    <t>児童手当</t>
    <phoneticPr fontId="1"/>
  </si>
  <si>
    <t>夫</t>
    <phoneticPr fontId="1"/>
  </si>
  <si>
    <t>２月</t>
    <phoneticPr fontId="1"/>
  </si>
  <si>
    <t>3月</t>
  </si>
  <si>
    <t>4月</t>
  </si>
  <si>
    <t>5月</t>
  </si>
  <si>
    <t>6月</t>
  </si>
  <si>
    <t>7月</t>
  </si>
  <si>
    <t>8月</t>
  </si>
  <si>
    <t>9月</t>
  </si>
  <si>
    <t>10月</t>
  </si>
  <si>
    <t>11月</t>
  </si>
  <si>
    <t>12月</t>
  </si>
  <si>
    <t>合計</t>
    <rPh sb="0" eb="1">
      <t>ゴウケイ</t>
    </rPh>
    <phoneticPr fontId="1"/>
  </si>
  <si>
    <t>支出計</t>
    <phoneticPr fontId="1"/>
  </si>
  <si>
    <t>年間計</t>
    <rPh sb="0" eb="2">
      <t>ネンカｎ</t>
    </rPh>
    <phoneticPr fontId="1"/>
  </si>
  <si>
    <t>特別費</t>
    <phoneticPr fontId="1"/>
  </si>
  <si>
    <t>１月</t>
    <phoneticPr fontId="1"/>
  </si>
  <si>
    <t>７月</t>
    <phoneticPr fontId="1"/>
  </si>
  <si>
    <t>８月</t>
    <phoneticPr fontId="1"/>
  </si>
  <si>
    <t>年間計</t>
    <phoneticPr fontId="1"/>
  </si>
  <si>
    <t>お正月</t>
    <phoneticPr fontId="1"/>
  </si>
  <si>
    <t>バレンタイン</t>
    <phoneticPr fontId="1"/>
  </si>
  <si>
    <t>母の日</t>
    <phoneticPr fontId="1"/>
  </si>
  <si>
    <t>父の日</t>
    <phoneticPr fontId="1"/>
  </si>
  <si>
    <t>クリスマス</t>
    <phoneticPr fontId="1"/>
  </si>
  <si>
    <t>ハロウィン</t>
    <phoneticPr fontId="1"/>
  </si>
  <si>
    <t>お盆</t>
    <phoneticPr fontId="1"/>
  </si>
  <si>
    <t>GW</t>
    <phoneticPr fontId="1"/>
  </si>
  <si>
    <t>自動車税</t>
    <phoneticPr fontId="1"/>
  </si>
  <si>
    <t>固定資産税</t>
    <phoneticPr fontId="1"/>
  </si>
  <si>
    <t>お年玉</t>
    <rPh sb="0" eb="1">
      <t>オトシダマ</t>
    </rPh>
    <phoneticPr fontId="1"/>
  </si>
  <si>
    <t>特別費の例</t>
    <rPh sb="0" eb="3">
      <t>ノ</t>
    </rPh>
    <phoneticPr fontId="1"/>
  </si>
  <si>
    <t>自動車保険</t>
    <phoneticPr fontId="1"/>
  </si>
  <si>
    <t>生命保険</t>
    <phoneticPr fontId="1"/>
  </si>
  <si>
    <t>社会保険料</t>
    <phoneticPr fontId="1"/>
  </si>
  <si>
    <t>国民年金</t>
    <phoneticPr fontId="1"/>
  </si>
  <si>
    <t>健康保険料</t>
    <phoneticPr fontId="1"/>
  </si>
  <si>
    <t>税金</t>
    <rPh sb="0" eb="2">
      <t>ゼイキｎ</t>
    </rPh>
    <phoneticPr fontId="1"/>
  </si>
  <si>
    <t>住民税</t>
    <phoneticPr fontId="1"/>
  </si>
  <si>
    <t>自動車税</t>
    <rPh sb="0" eb="1">
      <t>ジドウシャゼイ</t>
    </rPh>
    <phoneticPr fontId="1"/>
  </si>
  <si>
    <t>自動車関係</t>
    <phoneticPr fontId="1"/>
  </si>
  <si>
    <t>車検</t>
    <rPh sb="0" eb="2">
      <t>シャケｎ</t>
    </rPh>
    <phoneticPr fontId="1"/>
  </si>
  <si>
    <t>点検</t>
    <rPh sb="0" eb="2">
      <t>テンケｎ</t>
    </rPh>
    <phoneticPr fontId="1"/>
  </si>
  <si>
    <t>イベント</t>
    <phoneticPr fontId="1"/>
  </si>
  <si>
    <t>誕生日</t>
    <phoneticPr fontId="1"/>
  </si>
  <si>
    <t>レジャー</t>
    <phoneticPr fontId="1"/>
  </si>
  <si>
    <t>旅行</t>
    <rPh sb="0" eb="2">
      <t>リョコウ</t>
    </rPh>
    <phoneticPr fontId="1"/>
  </si>
  <si>
    <t>帰省</t>
    <rPh sb="0" eb="2">
      <t>キセイ</t>
    </rPh>
    <phoneticPr fontId="1"/>
  </si>
  <si>
    <t>医療費</t>
    <phoneticPr fontId="1"/>
  </si>
  <si>
    <t>ライフイベント</t>
    <phoneticPr fontId="1"/>
  </si>
  <si>
    <t>入園・入学・進級</t>
    <rPh sb="0" eb="2">
      <t>ニュウエｎ</t>
    </rPh>
    <phoneticPr fontId="1"/>
  </si>
  <si>
    <t>春休み・GW・夏休み・冬休み</t>
    <rPh sb="0" eb="2">
      <t>・</t>
    </rPh>
    <phoneticPr fontId="1"/>
  </si>
  <si>
    <t>美容院</t>
    <phoneticPr fontId="1"/>
  </si>
  <si>
    <t>コスメ</t>
    <phoneticPr fontId="1"/>
  </si>
  <si>
    <t>家具・家電</t>
    <rPh sb="0" eb="2">
      <t>カグ・カデｎ</t>
    </rPh>
    <phoneticPr fontId="1"/>
  </si>
  <si>
    <t>家具・家電・雑貨</t>
    <rPh sb="0" eb="2">
      <t>カグ・カデｎ</t>
    </rPh>
    <phoneticPr fontId="1"/>
  </si>
  <si>
    <t>インテリア</t>
    <phoneticPr fontId="1"/>
  </si>
  <si>
    <t>収納</t>
    <rPh sb="0" eb="2">
      <t>シュウノウ</t>
    </rPh>
    <phoneticPr fontId="1"/>
  </si>
  <si>
    <t>冠婚葬祭</t>
    <phoneticPr fontId="1"/>
  </si>
  <si>
    <t>結婚記念日</t>
    <phoneticPr fontId="1"/>
  </si>
  <si>
    <t>NHK受信料</t>
    <rPh sb="0" eb="3">
      <t>ジュシンリョウ</t>
    </rPh>
    <phoneticPr fontId="1"/>
  </si>
  <si>
    <t>年賀状</t>
    <phoneticPr fontId="1"/>
  </si>
  <si>
    <t>こどもの日</t>
    <rPh sb="0" eb="1">
      <t>ヒ</t>
    </rPh>
    <phoneticPr fontId="1"/>
  </si>
  <si>
    <t>節句・七五三</t>
    <rPh sb="0" eb="2">
      <t>セック</t>
    </rPh>
    <phoneticPr fontId="1"/>
  </si>
  <si>
    <t>年払い費用</t>
    <rPh sb="0" eb="3">
      <t>ホケンリョウ</t>
    </rPh>
    <phoneticPr fontId="1"/>
  </si>
  <si>
    <t>タオル類などの買い換え</t>
    <rPh sb="0" eb="1">
      <t>カイカエ</t>
    </rPh>
    <phoneticPr fontId="1"/>
  </si>
  <si>
    <t>予防接種</t>
    <phoneticPr fontId="1"/>
  </si>
  <si>
    <t>歯科・医科・出産費用</t>
    <rPh sb="0" eb="2">
      <t>・</t>
    </rPh>
    <phoneticPr fontId="1"/>
  </si>
  <si>
    <t>出産関連</t>
    <rPh sb="0" eb="2">
      <t>シュッサｎ</t>
    </rPh>
    <phoneticPr fontId="1"/>
  </si>
  <si>
    <t>手取り年収</t>
    <phoneticPr fontId="1"/>
  </si>
  <si>
    <t>年間生活費</t>
    <rPh sb="0" eb="2">
      <t>ネンカｎ</t>
    </rPh>
    <phoneticPr fontId="1"/>
  </si>
  <si>
    <t>毎月の生活費</t>
    <phoneticPr fontId="1"/>
  </si>
  <si>
    <t>年間特別費</t>
    <rPh sb="0" eb="2">
      <t>トクベツヒ</t>
    </rPh>
    <phoneticPr fontId="1"/>
  </si>
  <si>
    <t>年間合計支出</t>
    <rPh sb="0" eb="1">
      <t>ネンカンゴウケイシシュツ</t>
    </rPh>
    <phoneticPr fontId="1"/>
  </si>
  <si>
    <t>貯蓄予想額</t>
    <rPh sb="0" eb="1">
      <t>ガク</t>
    </rPh>
    <phoneticPr fontId="1"/>
  </si>
  <si>
    <t>貯蓄率</t>
    <rPh sb="0" eb="1">
      <t>チョチクリツ</t>
    </rPh>
    <phoneticPr fontId="1"/>
  </si>
  <si>
    <t>年末</t>
    <rPh sb="0" eb="2">
      <t>ネンマツ</t>
    </rPh>
    <phoneticPr fontId="1"/>
  </si>
  <si>
    <t>洋服・アクセサリー・バッグ</t>
    <rPh sb="0" eb="2">
      <t>ヨウフク</t>
    </rPh>
    <phoneticPr fontId="1"/>
  </si>
  <si>
    <t>支出の割合</t>
    <phoneticPr fontId="1"/>
  </si>
  <si>
    <t>残金（収入-貯蓄-支出）</t>
    <rPh sb="0" eb="2">
      <t>ザンキｎ</t>
    </rPh>
    <phoneticPr fontId="1"/>
  </si>
  <si>
    <t>やりくり費の記録</t>
    <rPh sb="0" eb="2">
      <t>キロク</t>
    </rPh>
    <phoneticPr fontId="1"/>
  </si>
  <si>
    <t>交通費</t>
    <rPh sb="0" eb="1">
      <t>コウツウヒ</t>
    </rPh>
    <phoneticPr fontId="1"/>
  </si>
  <si>
    <t>光熱費</t>
    <phoneticPr fontId="1"/>
  </si>
  <si>
    <t>電気</t>
    <rPh sb="0" eb="2">
      <t>デンキ</t>
    </rPh>
    <phoneticPr fontId="1"/>
  </si>
  <si>
    <t>ガス</t>
    <phoneticPr fontId="1"/>
  </si>
  <si>
    <t>水道</t>
    <rPh sb="0" eb="2">
      <t>スイドウ</t>
    </rPh>
    <phoneticPr fontId="1"/>
  </si>
  <si>
    <t>使用量</t>
    <phoneticPr fontId="1"/>
  </si>
  <si>
    <t>1月</t>
    <phoneticPr fontId="1"/>
  </si>
  <si>
    <t>2月</t>
    <phoneticPr fontId="1"/>
  </si>
  <si>
    <t>水道光熱費計</t>
    <rPh sb="0" eb="1">
      <t>ケイ</t>
    </rPh>
    <phoneticPr fontId="1"/>
  </si>
  <si>
    <t>1月</t>
    <rPh sb="1" eb="2">
      <t>ガツ</t>
    </rPh>
    <phoneticPr fontId="1"/>
  </si>
  <si>
    <t>2月</t>
    <rPh sb="1" eb="2">
      <t>ガツ</t>
    </rPh>
    <phoneticPr fontId="1"/>
  </si>
  <si>
    <t>年間計</t>
    <rPh sb="0" eb="2">
      <t>ネンカン</t>
    </rPh>
    <rPh sb="2" eb="3">
      <t>ケイ</t>
    </rPh>
    <phoneticPr fontId="1"/>
  </si>
  <si>
    <t>昨年末</t>
    <rPh sb="0" eb="3">
      <t>サクネンマツ</t>
    </rPh>
    <phoneticPr fontId="1"/>
  </si>
  <si>
    <t>費目設定</t>
    <rPh sb="0" eb="2">
      <t>ヒモク</t>
    </rPh>
    <rPh sb="2" eb="4">
      <t>セッテイ</t>
    </rPh>
    <phoneticPr fontId="1"/>
  </si>
  <si>
    <t>MEMO</t>
    <phoneticPr fontId="1"/>
  </si>
  <si>
    <t>前年末残高</t>
    <rPh sb="0" eb="2">
      <t>ゼンネン</t>
    </rPh>
    <rPh sb="2" eb="3">
      <t>マツ</t>
    </rPh>
    <rPh sb="3" eb="5">
      <t>ザンダカ</t>
    </rPh>
    <phoneticPr fontId="1"/>
  </si>
  <si>
    <t>合計</t>
    <rPh sb="0" eb="2">
      <t>ゴウケイ</t>
    </rPh>
    <phoneticPr fontId="1"/>
  </si>
  <si>
    <t>みずほ銀行</t>
    <rPh sb="3" eb="5">
      <t>ギンコウ</t>
    </rPh>
    <phoneticPr fontId="1"/>
  </si>
  <si>
    <t>楽天銀行</t>
    <rPh sb="0" eb="2">
      <t>ラクテン</t>
    </rPh>
    <rPh sb="2" eb="4">
      <t>ギンコウ</t>
    </rPh>
    <phoneticPr fontId="1"/>
  </si>
  <si>
    <t>SBI証券</t>
    <rPh sb="3" eb="5">
      <t>ショウケン</t>
    </rPh>
    <phoneticPr fontId="1"/>
  </si>
  <si>
    <t>貯蓄残高</t>
    <rPh sb="0" eb="2">
      <t>チョチク</t>
    </rPh>
    <rPh sb="2" eb="4">
      <t>ザンダカ</t>
    </rPh>
    <phoneticPr fontId="1"/>
  </si>
  <si>
    <t>支払方法</t>
    <rPh sb="0" eb="2">
      <t>シハライ</t>
    </rPh>
    <rPh sb="2" eb="4">
      <t>ホウホウ</t>
    </rPh>
    <phoneticPr fontId="1"/>
  </si>
  <si>
    <t>現金</t>
    <rPh sb="0" eb="2">
      <t>ゲンキン</t>
    </rPh>
    <phoneticPr fontId="1"/>
  </si>
  <si>
    <t>楽天カード</t>
    <rPh sb="0" eb="2">
      <t>ラクテン</t>
    </rPh>
    <phoneticPr fontId="1"/>
  </si>
  <si>
    <t>リクルートカード</t>
    <phoneticPr fontId="1"/>
  </si>
  <si>
    <t>nanaco</t>
    <phoneticPr fontId="1"/>
  </si>
  <si>
    <t>「費目設定」「支払方法」「前年末残高」を任意で入力します。</t>
    <rPh sb="1" eb="3">
      <t>ヒモク</t>
    </rPh>
    <rPh sb="3" eb="5">
      <t>セッテイ</t>
    </rPh>
    <rPh sb="7" eb="9">
      <t>シハライ</t>
    </rPh>
    <rPh sb="9" eb="11">
      <t>ホウホウ</t>
    </rPh>
    <rPh sb="13" eb="16">
      <t>ゼンネンマツ</t>
    </rPh>
    <rPh sb="16" eb="18">
      <t>ザンダカ</t>
    </rPh>
    <rPh sb="20" eb="22">
      <t>ニンイ</t>
    </rPh>
    <rPh sb="23" eb="25">
      <t>ニュウリョク</t>
    </rPh>
    <phoneticPr fontId="1"/>
  </si>
  <si>
    <t>まずは【初期設定】シートを開きます。</t>
    <rPh sb="4" eb="6">
      <t>ショキ</t>
    </rPh>
    <rPh sb="6" eb="8">
      <t>セッテイ</t>
    </rPh>
    <rPh sb="13" eb="14">
      <t>ヒラ</t>
    </rPh>
    <phoneticPr fontId="1"/>
  </si>
  <si>
    <t>このシートは入力しなくても集計には影響しません。</t>
    <rPh sb="6" eb="8">
      <t>ニュウリョク</t>
    </rPh>
    <rPh sb="13" eb="15">
      <t>シュウケイ</t>
    </rPh>
    <rPh sb="17" eb="19">
      <t>エイキョウ</t>
    </rPh>
    <phoneticPr fontId="1"/>
  </si>
  <si>
    <t>①</t>
    <phoneticPr fontId="1"/>
  </si>
  <si>
    <t>②</t>
    <phoneticPr fontId="1"/>
  </si>
  <si>
    <t>日々の支出は【1月】【2月】などの月ごとのシートに入力します。</t>
    <rPh sb="0" eb="2">
      <t>ヒビ</t>
    </rPh>
    <rPh sb="3" eb="5">
      <t>シシュツ</t>
    </rPh>
    <rPh sb="8" eb="9">
      <t>ガツ</t>
    </rPh>
    <rPh sb="12" eb="13">
      <t>ガツ</t>
    </rPh>
    <rPh sb="17" eb="18">
      <t>ツキ</t>
    </rPh>
    <rPh sb="25" eb="27">
      <t>ニュウリョク</t>
    </rPh>
    <phoneticPr fontId="1"/>
  </si>
  <si>
    <t>③</t>
    <phoneticPr fontId="1"/>
  </si>
  <si>
    <t>④</t>
    <phoneticPr fontId="1"/>
  </si>
  <si>
    <t>⑤</t>
    <phoneticPr fontId="1"/>
  </si>
  <si>
    <t>【光熱費】シートは入力しなくても集計には影響しません。</t>
    <rPh sb="1" eb="4">
      <t>コウネツヒ</t>
    </rPh>
    <rPh sb="9" eb="11">
      <t>ニュウリョク</t>
    </rPh>
    <rPh sb="16" eb="18">
      <t>シュウケイ</t>
    </rPh>
    <rPh sb="20" eb="22">
      <t>エイキョウ</t>
    </rPh>
    <phoneticPr fontId="1"/>
  </si>
  <si>
    <t>毎月ではない支出は【特別費】シートに入力します。</t>
    <rPh sb="0" eb="2">
      <t>マイツキ</t>
    </rPh>
    <rPh sb="6" eb="8">
      <t>シシュツ</t>
    </rPh>
    <rPh sb="10" eb="12">
      <t>トクベツ</t>
    </rPh>
    <rPh sb="12" eb="13">
      <t>ヒ</t>
    </rPh>
    <rPh sb="18" eb="20">
      <t>ニュウリョク</t>
    </rPh>
    <phoneticPr fontId="1"/>
  </si>
  <si>
    <t>積立</t>
    <rPh sb="0" eb="2">
      <t>ツミタテ</t>
    </rPh>
    <phoneticPr fontId="1"/>
  </si>
  <si>
    <t>↓ここに家計簿をつける年を西暦で入力します。</t>
    <rPh sb="4" eb="7">
      <t>カケイボ</t>
    </rPh>
    <rPh sb="11" eb="12">
      <t>トシ</t>
    </rPh>
    <rPh sb="13" eb="15">
      <t>セイレキ</t>
    </rPh>
    <rPh sb="16" eb="18">
      <t>ニュウリョク</t>
    </rPh>
    <phoneticPr fontId="1"/>
  </si>
  <si>
    <t>固定費：クレジット払い・口座引き落とし・毎月決まった金額の支出など</t>
    <rPh sb="0" eb="3">
      <t>コテイヒ</t>
    </rPh>
    <rPh sb="9" eb="10">
      <t>バラ</t>
    </rPh>
    <rPh sb="12" eb="14">
      <t>コウザ</t>
    </rPh>
    <rPh sb="14" eb="15">
      <t>ヒ</t>
    </rPh>
    <rPh sb="16" eb="17">
      <t>オ</t>
    </rPh>
    <rPh sb="20" eb="22">
      <t>マイツキ</t>
    </rPh>
    <rPh sb="22" eb="23">
      <t>キ</t>
    </rPh>
    <rPh sb="26" eb="28">
      <t>キンガク</t>
    </rPh>
    <rPh sb="29" eb="31">
      <t>シシュツ</t>
    </rPh>
    <phoneticPr fontId="1"/>
  </si>
  <si>
    <t>やりくり費：日々のお買い物</t>
    <rPh sb="4" eb="5">
      <t>ヒ</t>
    </rPh>
    <rPh sb="6" eb="8">
      <t>ヒビ</t>
    </rPh>
    <rPh sb="10" eb="11">
      <t>カ</t>
    </rPh>
    <rPh sb="12" eb="13">
      <t>モノ</t>
    </rPh>
    <phoneticPr fontId="1"/>
  </si>
  <si>
    <t>作成者：りら</t>
    <rPh sb="0" eb="3">
      <t>：</t>
    </rPh>
    <phoneticPr fontId="1"/>
  </si>
  <si>
    <t>https://setsuyaku-rich.com</t>
    <phoneticPr fontId="1"/>
  </si>
  <si>
    <t>3月</t>
    <phoneticPr fontId="1"/>
  </si>
  <si>
    <t>4月</t>
    <phoneticPr fontId="1"/>
  </si>
  <si>
    <t>5月</t>
    <phoneticPr fontId="1"/>
  </si>
  <si>
    <t>6月</t>
    <phoneticPr fontId="1"/>
  </si>
  <si>
    <t>9月</t>
    <phoneticPr fontId="1"/>
  </si>
  <si>
    <t>10月</t>
    <phoneticPr fontId="1"/>
  </si>
  <si>
    <t>11月</t>
    <phoneticPr fontId="1"/>
  </si>
  <si>
    <t>12月</t>
    <phoneticPr fontId="1"/>
  </si>
  <si>
    <t>行事</t>
    <rPh sb="0" eb="2">
      <t>ギョウジ</t>
    </rPh>
    <phoneticPr fontId="1"/>
  </si>
  <si>
    <t>予算</t>
    <rPh sb="0" eb="2">
      <t>ヨサン</t>
    </rPh>
    <phoneticPr fontId="1"/>
  </si>
  <si>
    <t>実績</t>
    <rPh sb="0" eb="2">
      <t>ジッセキ</t>
    </rPh>
    <phoneticPr fontId="1"/>
  </si>
  <si>
    <t>実績年間計</t>
    <rPh sb="0" eb="2">
      <t>ジッセキ</t>
    </rPh>
    <phoneticPr fontId="1"/>
  </si>
  <si>
    <t>予算年間計</t>
    <rPh sb="0" eb="2">
      <t>ヨサン</t>
    </rPh>
    <rPh sb="2" eb="4">
      <t>ネンカン</t>
    </rPh>
    <rPh sb="4" eb="5">
      <t>ケイ</t>
    </rPh>
    <phoneticPr fontId="1"/>
  </si>
  <si>
    <t>支払方法ごとの支出額</t>
    <rPh sb="0" eb="2">
      <t>シハライ</t>
    </rPh>
    <rPh sb="2" eb="4">
      <t>ホウホウ</t>
    </rPh>
    <rPh sb="7" eb="9">
      <t>シシュツ</t>
    </rPh>
    <rPh sb="9" eb="10">
      <t>ガク</t>
    </rPh>
    <phoneticPr fontId="1"/>
  </si>
  <si>
    <t>費目</t>
    <rPh sb="0" eb="2">
      <t>ヒモク</t>
    </rPh>
    <phoneticPr fontId="1"/>
  </si>
  <si>
    <t>予算</t>
    <rPh sb="0" eb="2">
      <t>ヨサン</t>
    </rPh>
    <phoneticPr fontId="1"/>
  </si>
  <si>
    <t>実績</t>
    <rPh sb="0" eb="2">
      <t>ジッセキ</t>
    </rPh>
    <phoneticPr fontId="1"/>
  </si>
  <si>
    <t>背景が黄色になっているセルが入力推奨箇所です。</t>
    <rPh sb="0" eb="2">
      <t>ハイケイ</t>
    </rPh>
    <rPh sb="3" eb="5">
      <t>キイロ</t>
    </rPh>
    <rPh sb="14" eb="16">
      <t>ニュウリョク</t>
    </rPh>
    <rPh sb="16" eb="18">
      <t>スイショウ</t>
    </rPh>
    <rPh sb="18" eb="20">
      <t>カショ</t>
    </rPh>
    <phoneticPr fontId="1"/>
  </si>
  <si>
    <t>それ以外は関数が入っているので自動入力されます。</t>
    <rPh sb="0" eb="2">
      <t>ニュウリョク</t>
    </rPh>
    <rPh sb="2" eb="4">
      <t>イガイ</t>
    </rPh>
    <rPh sb="5" eb="7">
      <t>カンスウ</t>
    </rPh>
    <rPh sb="8" eb="9">
      <t>ハイ</t>
    </rPh>
    <rPh sb="15" eb="17">
      <t>ジドウ</t>
    </rPh>
    <phoneticPr fontId="1"/>
  </si>
  <si>
    <t>購入場所</t>
    <rPh sb="0" eb="2">
      <t>コウニュウ</t>
    </rPh>
    <rPh sb="2" eb="4">
      <t>バショ</t>
    </rPh>
    <phoneticPr fontId="1"/>
  </si>
  <si>
    <t>請求</t>
    <rPh sb="0" eb="2">
      <t>セイキュウ</t>
    </rPh>
    <phoneticPr fontId="1"/>
  </si>
  <si>
    <t>ポイント</t>
    <phoneticPr fontId="1"/>
  </si>
  <si>
    <t>【年間予算】シートを任意で入力します。</t>
    <rPh sb="1" eb="3">
      <t>ネンカン</t>
    </rPh>
    <rPh sb="3" eb="5">
      <t>ヨサン</t>
    </rPh>
    <rPh sb="10" eb="12">
      <t>ニンイ</t>
    </rPh>
    <rPh sb="13" eb="15">
      <t>ニュウリョク</t>
    </rPh>
    <phoneticPr fontId="1"/>
  </si>
  <si>
    <t>「やりくり費の記録」は「費目」「金額」は入力必須ですが、それ以外は入力しなくても集計には影響しません。</t>
    <rPh sb="0" eb="2">
      <t>シュウケイ</t>
    </rPh>
    <rPh sb="5" eb="6">
      <t>ヒ</t>
    </rPh>
    <rPh sb="7" eb="9">
      <t>キロク</t>
    </rPh>
    <rPh sb="12" eb="14">
      <t>ヒモク</t>
    </rPh>
    <rPh sb="16" eb="18">
      <t>キンガク</t>
    </rPh>
    <rPh sb="20" eb="22">
      <t>ニュウリョク</t>
    </rPh>
    <rPh sb="22" eb="24">
      <t>ヒッス</t>
    </rPh>
    <rPh sb="30" eb="32">
      <t>イガイ</t>
    </rPh>
    <rPh sb="33" eb="35">
      <t>ニュウリョク</t>
    </rPh>
    <phoneticPr fontId="1"/>
  </si>
  <si>
    <t>関数がわからない方は黄色セルのみ入力することをおすすめします。</t>
    <phoneticPr fontId="1"/>
  </si>
  <si>
    <t>印刷する場合、使っていない行は非表示にすると大きく印刷できます。</t>
    <rPh sb="0" eb="2">
      <t>インサツ</t>
    </rPh>
    <phoneticPr fontId="1"/>
  </si>
  <si>
    <t>費目の例</t>
    <phoneticPr fontId="1"/>
  </si>
  <si>
    <t>水道光熱費</t>
    <phoneticPr fontId="1"/>
  </si>
  <si>
    <t>個人が自由に使えるお金</t>
    <rPh sb="0" eb="2">
      <t>ジユウニ</t>
    </rPh>
    <phoneticPr fontId="1"/>
  </si>
  <si>
    <t>固定電話・携帯電話・インターネット・有料放送等</t>
    <rPh sb="0" eb="4">
      <t>・・</t>
    </rPh>
    <phoneticPr fontId="1"/>
  </si>
  <si>
    <t>電気・ガス・水道・灯油等</t>
    <rPh sb="0" eb="2">
      <t>デンキ</t>
    </rPh>
    <phoneticPr fontId="1"/>
  </si>
  <si>
    <t>家賃・住宅ローン等</t>
    <rPh sb="0" eb="2">
      <t>ヤチｎ</t>
    </rPh>
    <phoneticPr fontId="1"/>
  </si>
  <si>
    <t>保険料</t>
    <phoneticPr fontId="1"/>
  </si>
  <si>
    <t>医療保険等掛け捨て保険（貯蓄タイプは「貯蓄」に該当）</t>
    <rPh sb="0" eb="4">
      <t>・ホケｎ</t>
    </rPh>
    <phoneticPr fontId="1"/>
  </si>
  <si>
    <t>嗜好品</t>
    <phoneticPr fontId="1"/>
  </si>
  <si>
    <t>家の外での食事</t>
    <rPh sb="0" eb="1">
      <t>ノ</t>
    </rPh>
    <phoneticPr fontId="1"/>
  </si>
  <si>
    <t>洗剤・トイレットペーパーなどの消耗品等</t>
    <rPh sb="0" eb="2">
      <t>センザイ</t>
    </rPh>
    <phoneticPr fontId="1"/>
  </si>
  <si>
    <t>被服・美容費</t>
    <phoneticPr fontId="1"/>
  </si>
  <si>
    <t>切符代・タクシー代等</t>
    <rPh sb="0" eb="3">
      <t>・</t>
    </rPh>
    <phoneticPr fontId="1"/>
  </si>
  <si>
    <t>どれにも該当しない費用</t>
    <rPh sb="0" eb="2">
      <t>ガイトウ</t>
    </rPh>
    <phoneticPr fontId="1"/>
  </si>
  <si>
    <t>分ける項目が多くなると、ややこしくなり挫折の原因になります。</t>
    <rPh sb="0" eb="1">
      <t>、</t>
    </rPh>
    <phoneticPr fontId="1"/>
  </si>
  <si>
    <t>費目は「固定費」と「やりくり費」で15個ずつ設定可能ですが、やりくり費は10個以内にするのがおすすめです。</t>
    <rPh sb="0" eb="3">
      <t>コテイヒ</t>
    </rPh>
    <phoneticPr fontId="1"/>
  </si>
  <si>
    <t>【はじめに】</t>
    <phoneticPr fontId="1"/>
  </si>
  <si>
    <t>エクセル家計簿テンプレートをダウンロードしていただきありがとうございます。</t>
    <phoneticPr fontId="1"/>
  </si>
  <si>
    <t>このテンプレートは無料でご利用いただけますが、著作権は放棄しておりません。</t>
    <rPh sb="0" eb="2">
      <t>ムリョウデ</t>
    </rPh>
    <phoneticPr fontId="1"/>
  </si>
  <si>
    <t>カスタマイズはお好きなようにしていただいて構いません。</t>
    <rPh sb="0" eb="1">
      <t>カマイマセｎ</t>
    </rPh>
    <phoneticPr fontId="1"/>
  </si>
  <si>
    <t>なにか不具合等ございましたら</t>
    <rPh sb="0" eb="3">
      <t>フグアイ</t>
    </rPh>
    <phoneticPr fontId="1"/>
  </si>
  <si>
    <t>・お問い合わせフォーム</t>
    <phoneticPr fontId="1"/>
  </si>
  <si>
    <t>・インスタグラム</t>
    <phoneticPr fontId="1"/>
  </si>
  <si>
    <t>・ツイッター</t>
    <phoneticPr fontId="1"/>
  </si>
  <si>
    <t>等からご連絡いただけますと幸いです。</t>
    <rPh sb="0" eb="1">
      <t>サイワイデｗス</t>
    </rPh>
    <phoneticPr fontId="1"/>
  </si>
  <si>
    <t>このテンプレートがお役に立てましたら、SNSなどで紹介していただけると嬉しいです(*^^*)</t>
    <rPh sb="0" eb="1">
      <t>タテマシタｔラ</t>
    </rPh>
    <phoneticPr fontId="1"/>
  </si>
  <si>
    <t>テンプレートの二次配布（他の人に配ること）や自作発言等はご遠慮ください。</t>
    <rPh sb="0" eb="4">
      <t>ニジハイフ</t>
    </rPh>
    <phoneticPr fontId="1"/>
  </si>
  <si>
    <t>ただし、エクセルの利用方法などについて、個別のご質問にお答えすることはできませんのでご了承ください。</t>
    <rPh sb="0" eb="4">
      <t>リヨウホウホウ</t>
    </rPh>
    <phoneticPr fontId="1"/>
  </si>
  <si>
    <t>【使い方】</t>
    <rPh sb="0" eb="1">
      <t>ツカイカタ</t>
    </rPh>
    <phoneticPr fontId="1"/>
  </si>
  <si>
    <t>https://setsuyaku-rich.com/contact/</t>
    <phoneticPr fontId="1"/>
  </si>
  <si>
    <t>https://www.instagram.com/rila_srich/</t>
    <phoneticPr fontId="1"/>
  </si>
  <si>
    <t>https://twitter.com/rila_srich</t>
    <phoneticPr fontId="1"/>
  </si>
  <si>
    <t>教育費</t>
    <phoneticPr fontId="1"/>
  </si>
  <si>
    <t>保育料・習い事等</t>
    <rPh sb="0" eb="3">
      <t>・</t>
    </rPh>
    <phoneticPr fontId="1"/>
  </si>
  <si>
    <t>借金</t>
    <rPh sb="0" eb="2">
      <t>シャッキｎ</t>
    </rPh>
    <phoneticPr fontId="1"/>
  </si>
  <si>
    <t>借金・ローン・奨学金等</t>
    <rPh sb="0" eb="2">
      <t>シャッキｎ</t>
    </rPh>
    <phoneticPr fontId="1"/>
  </si>
  <si>
    <t>趣味・娯楽費</t>
    <rPh sb="0" eb="2">
      <t>・</t>
    </rPh>
    <phoneticPr fontId="1"/>
  </si>
  <si>
    <t>レジャー・漫画等楽しむための費用</t>
    <rPh sb="0" eb="2">
      <t>マンガ</t>
    </rPh>
    <phoneticPr fontId="1"/>
  </si>
  <si>
    <t>菓子・酒等</t>
    <rPh sb="0" eb="2">
      <t>カシ</t>
    </rPh>
    <phoneticPr fontId="1"/>
  </si>
  <si>
    <t>病院・薬代等（特別費でもOK）</t>
    <rPh sb="0" eb="2">
      <t>ビョウイｎ</t>
    </rPh>
    <phoneticPr fontId="1"/>
  </si>
  <si>
    <t>子ども費</t>
    <phoneticPr fontId="1"/>
  </si>
  <si>
    <t>子どもにかかった費用全般</t>
    <rPh sb="0" eb="1">
      <t>ゼンオアｎ</t>
    </rPh>
    <phoneticPr fontId="1"/>
  </si>
  <si>
    <t>自動車関連費</t>
    <phoneticPr fontId="1"/>
  </si>
  <si>
    <t>ガソリン代・駐車場代等</t>
    <rPh sb="0" eb="4">
      <t>チュウシャジョウダイ</t>
    </rPh>
    <phoneticPr fontId="1"/>
  </si>
  <si>
    <t>洋服・コスメ・美容院・クリーニング等身だしなみ関連</t>
    <rPh sb="0" eb="2">
      <t>ヨウフク</t>
    </rPh>
    <phoneticPr fontId="1"/>
  </si>
  <si>
    <t>人とのお付き合いにかかった費用（ランチ・慶弔費等）</t>
    <rPh sb="0" eb="1">
      <t>ニ</t>
    </rPh>
    <phoneticPr fontId="1"/>
  </si>
  <si>
    <t>米・調味料等家で使う食材類</t>
    <rPh sb="0" eb="1">
      <t>コメ</t>
    </rPh>
    <phoneticPr fontId="1"/>
  </si>
  <si>
    <t>入力すれば月ごとの使用量・金額を比較できます。</t>
    <rPh sb="0" eb="2">
      <t>ニュウリョク</t>
    </rPh>
    <rPh sb="5" eb="6">
      <t>ツキ</t>
    </rPh>
    <rPh sb="9" eb="12">
      <t>シヨウリョウヒカク</t>
    </rPh>
    <phoneticPr fontId="1"/>
  </si>
  <si>
    <t>【年間収支】【貯蓄残高】シートは毎月の家計簿を入力すると自動で集計されます。</t>
    <rPh sb="0" eb="4">
      <t>チョチクザンダカ</t>
    </rPh>
    <rPh sb="1" eb="3">
      <t>ネンカン</t>
    </rPh>
    <rPh sb="3" eb="5">
      <t>シュウシマイツキカケイボニュウリョクジドウシュウケイ</t>
    </rPh>
    <phoneticPr fontId="1"/>
  </si>
  <si>
    <t>⑥</t>
    <phoneticPr fontId="1"/>
  </si>
  <si>
    <t>予算も入力することで、【年間予算】シートに反映されます。</t>
    <rPh sb="0" eb="2">
      <t>ヨサン</t>
    </rPh>
    <phoneticPr fontId="1"/>
  </si>
  <si>
    <t>学資保険</t>
    <phoneticPr fontId="1"/>
  </si>
  <si>
    <t>収入は手取り年収で入力してください。</t>
    <rPh sb="0" eb="2">
      <t>ネンシュウ</t>
    </rPh>
    <phoneticPr fontId="1"/>
  </si>
  <si>
    <t>保険</t>
    <rPh sb="0" eb="2">
      <t>ホケｎ</t>
    </rPh>
    <phoneticPr fontId="1"/>
  </si>
  <si>
    <t>年賀状</t>
    <rPh sb="0" eb="2">
      <t>ネンガジョウ</t>
    </rPh>
    <phoneticPr fontId="1"/>
  </si>
  <si>
    <t>ボーナス</t>
    <phoneticPr fontId="1"/>
  </si>
  <si>
    <t>ガソリン</t>
    <phoneticPr fontId="1"/>
  </si>
  <si>
    <t>手取り年収−年間合計支出</t>
    <rPh sb="0" eb="2">
      <t>ー</t>
    </rPh>
    <phoneticPr fontId="1"/>
  </si>
  <si>
    <t>編集したい場合は、「校閲」→「シート保護の解除」をしてください。</t>
    <rPh sb="0" eb="2">
      <t>ヘンシュウ</t>
    </rPh>
    <phoneticPr fontId="1"/>
  </si>
  <si>
    <t>ほぼすべてのシートが、誤入力を防ぐためにロックを掛けてあります。</t>
    <rPh sb="0" eb="3">
      <t>ゴニュウリョク</t>
    </rPh>
    <phoneticPr fontId="1"/>
  </si>
  <si>
    <t>メモ欄は気づいたことなどがあれば適宜入力してください。</t>
    <rPh sb="2" eb="3">
      <t>ラン</t>
    </rPh>
    <rPh sb="4" eb="5">
      <t>キ</t>
    </rPh>
    <rPh sb="16" eb="18">
      <t>テキギ</t>
    </rPh>
    <rPh sb="18" eb="2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</si>
</sst>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
    <numFmt numFmtId="177" formatCode="0.0%"/>
    <numFmt numFmtId="178" formatCode="#,##0_);[Red]\(#,##0\)"/>
    <numFmt numFmtId="179" formatCode="&quot;¥&quot;#,##0_);[Red]\(&quot;¥&quot;#,##0\)"/>
    <numFmt numFmtId="180" formatCode="#&quot;kWh&quot;"/>
    <numFmt numFmtId="181" formatCode="#&quot;㎥&quot;"/>
    <numFmt numFmtId="182" formatCode="#&quot;年&quot;"/>
    <numFmt numFmtId="183" formatCode="#,##0_ ;[Red]\-#,##0\ "/>
  </numFmts>
  <fonts count="10">
    <font>
      <sz val="12"/>
      <color theme="1"/>
      <name val="游ゴシック"/>
      <family val="2"/>
      <charset val="128"/>
      <scheme val="minor"/>
    </font>
    <font>
      <sz val="6"/>
      <name val="游ゴシック"/>
      <family val="2"/>
      <charset val="128"/>
      <scheme val="minor"/>
    </font>
    <font>
      <b/>
      <sz val="12"/>
      <color theme="0"/>
      <name val="游ゴシック"/>
      <family val="3"/>
      <charset val="128"/>
      <scheme val="minor"/>
    </font>
    <font>
      <b/>
      <sz val="12"/>
      <color theme="1"/>
      <name val="游ゴシック"/>
      <family val="3"/>
      <charset val="128"/>
      <scheme val="minor"/>
    </font>
    <font>
      <u/>
      <sz val="12"/>
      <color theme="10"/>
      <name val="游ゴシック"/>
      <family val="2"/>
      <charset val="128"/>
      <scheme val="minor"/>
    </font>
    <font>
      <sz val="12"/>
      <color theme="1"/>
      <name val="游ゴシック"/>
      <family val="3"/>
      <charset val="128"/>
      <scheme val="minor"/>
    </font>
    <font>
      <sz val="12"/>
      <color theme="0"/>
      <name val="游ゴシック"/>
      <family val="3"/>
      <charset val="128"/>
      <scheme val="minor"/>
    </font>
    <font>
      <b/>
      <sz val="24"/>
      <color theme="1"/>
      <name val="游ゴシック"/>
      <family val="3"/>
      <charset val="128"/>
      <scheme val="minor"/>
    </font>
    <font>
      <sz val="24"/>
      <color theme="1"/>
      <name val="游ゴシック"/>
      <family val="2"/>
      <charset val="128"/>
      <scheme val="minor"/>
    </font>
    <font>
      <b/>
      <sz val="9"/>
      <color rgb="FF000000"/>
      <name val="MS P ゴシック"/>
      <charset val="128"/>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58D758"/>
        <bgColor indexed="64"/>
      </patternFill>
    </fill>
    <fill>
      <patternFill patternType="solid">
        <fgColor rgb="FF99CCFF"/>
        <bgColor indexed="64"/>
      </patternFill>
    </fill>
    <fill>
      <patternFill patternType="solid">
        <fgColor rgb="FFB7DBFF"/>
        <bgColor indexed="64"/>
      </patternFill>
    </fill>
    <fill>
      <patternFill patternType="solid">
        <fgColor rgb="FFFF9999"/>
        <bgColor indexed="64"/>
      </patternFill>
    </fill>
    <fill>
      <patternFill patternType="solid">
        <fgColor rgb="FFFFC9C9"/>
        <bgColor indexed="64"/>
      </patternFill>
    </fill>
    <fill>
      <patternFill patternType="solid">
        <fgColor rgb="FFF5F5F5"/>
        <bgColor indexed="64"/>
      </patternFill>
    </fill>
    <fill>
      <patternFill patternType="solid">
        <fgColor rgb="FFFFF8E5"/>
        <bgColor indexed="64"/>
      </patternFill>
    </fill>
    <fill>
      <patternFill patternType="solid">
        <fgColor rgb="FFA7D971"/>
        <bgColor indexed="64"/>
      </patternFill>
    </fill>
    <fill>
      <patternFill patternType="solid">
        <fgColor rgb="FF85C2FF"/>
        <bgColor indexed="64"/>
      </patternFill>
    </fill>
  </fills>
  <borders count="242">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medium">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hair">
        <color theme="0" tint="-0.499984740745262"/>
      </right>
      <top style="thin">
        <color theme="0" tint="-0.499984740745262"/>
      </top>
      <bottom style="double">
        <color theme="0" tint="-0.499984740745262"/>
      </bottom>
      <diagonal/>
    </border>
    <border>
      <left/>
      <right style="medium">
        <color theme="0" tint="-0.499984740745262"/>
      </right>
      <top style="thin">
        <color theme="0" tint="-0.499984740745262"/>
      </top>
      <bottom style="double">
        <color theme="0" tint="-0.499984740745262"/>
      </bottom>
      <diagonal/>
    </border>
    <border>
      <left/>
      <right style="thin">
        <color theme="0" tint="-0.499984740745262"/>
      </right>
      <top/>
      <bottom/>
      <diagonal/>
    </border>
    <border>
      <left style="thin">
        <color theme="0" tint="-0.499984740745262"/>
      </left>
      <right/>
      <top/>
      <bottom/>
      <diagonal/>
    </border>
    <border>
      <left/>
      <right/>
      <top/>
      <bottom style="thin">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style="thick">
        <color theme="0" tint="-0.499984740745262"/>
      </left>
      <right style="thin">
        <color theme="0" tint="-0.499984740745262"/>
      </right>
      <top style="thick">
        <color theme="0" tint="-0.499984740745262"/>
      </top>
      <bottom/>
      <diagonal/>
    </border>
    <border>
      <left style="thin">
        <color theme="0" tint="-0.499984740745262"/>
      </left>
      <right style="thin">
        <color theme="0" tint="-0.499984740745262"/>
      </right>
      <top style="thick">
        <color theme="0" tint="-0.499984740745262"/>
      </top>
      <bottom/>
      <diagonal/>
    </border>
    <border>
      <left style="thin">
        <color theme="0" tint="-0.499984740745262"/>
      </left>
      <right style="thick">
        <color theme="0" tint="-0.499984740745262"/>
      </right>
      <top style="thick">
        <color theme="0" tint="-0.499984740745262"/>
      </top>
      <bottom/>
      <diagonal/>
    </border>
    <border>
      <left style="thick">
        <color theme="0" tint="-0.499984740745262"/>
      </left>
      <right style="thin">
        <color theme="0" tint="-0.499984740745262"/>
      </right>
      <top/>
      <bottom style="thin">
        <color theme="0" tint="-0.499984740745262"/>
      </bottom>
      <diagonal/>
    </border>
    <border>
      <left style="thin">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hair">
        <color theme="0" tint="-0.499984740745262"/>
      </right>
      <top style="thin">
        <color theme="0" tint="-0.499984740745262"/>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ck">
        <color theme="0" tint="-0.499984740745262"/>
      </left>
      <right style="hair">
        <color theme="0" tint="-0.499984740745262"/>
      </right>
      <top style="thin">
        <color theme="0" tint="-0.499984740745262"/>
      </top>
      <bottom style="double">
        <color theme="0" tint="-0.499984740745262"/>
      </bottom>
      <diagonal/>
    </border>
    <border>
      <left/>
      <right style="thick">
        <color theme="0" tint="-0.499984740745262"/>
      </right>
      <top style="thin">
        <color theme="0" tint="-0.499984740745262"/>
      </top>
      <bottom style="double">
        <color theme="0" tint="-0.499984740745262"/>
      </bottom>
      <diagonal/>
    </border>
    <border>
      <left style="thick">
        <color theme="0" tint="-0.499984740745262"/>
      </left>
      <right/>
      <top/>
      <bottom/>
      <diagonal/>
    </border>
    <border>
      <left/>
      <right style="thick">
        <color theme="0" tint="-0.499984740745262"/>
      </right>
      <top/>
      <bottom/>
      <diagonal/>
    </border>
    <border>
      <left/>
      <right style="thick">
        <color theme="0" tint="-0.499984740745262"/>
      </right>
      <top style="medium">
        <color theme="0" tint="-0.499984740745262"/>
      </top>
      <bottom style="medium">
        <color theme="0" tint="-0.499984740745262"/>
      </bottom>
      <diagonal/>
    </border>
    <border>
      <left style="thick">
        <color theme="0" tint="-0.499984740745262"/>
      </left>
      <right/>
      <top style="medium">
        <color theme="0" tint="-0.499984740745262"/>
      </top>
      <bottom style="medium">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style="hair">
        <color theme="0" tint="-0.499984740745262"/>
      </right>
      <top/>
      <bottom style="thin">
        <color theme="0" tint="-0.499984740745262"/>
      </bottom>
      <diagonal/>
    </border>
    <border>
      <left/>
      <right style="thick">
        <color theme="0" tint="-0.499984740745262"/>
      </right>
      <top/>
      <bottom style="thin">
        <color theme="0" tint="-0.499984740745262"/>
      </bottom>
      <diagonal/>
    </border>
    <border>
      <left/>
      <right style="thick">
        <color theme="0" tint="-0.499984740745262"/>
      </right>
      <top style="thin">
        <color theme="0" tint="-0.499984740745262"/>
      </top>
      <bottom style="thick">
        <color theme="0" tint="-0.499984740745262"/>
      </bottom>
      <diagonal/>
    </border>
    <border>
      <left/>
      <right/>
      <top style="thick">
        <color theme="0" tint="-0.499984740745262"/>
      </top>
      <bottom/>
      <diagonal/>
    </border>
    <border>
      <left style="thick">
        <color theme="0" tint="-0.499984740745262"/>
      </left>
      <right/>
      <top style="thick">
        <color theme="0" tint="-0.499984740745262"/>
      </top>
      <bottom/>
      <diagonal/>
    </border>
    <border>
      <left/>
      <right style="thick">
        <color theme="0" tint="-0.499984740745262"/>
      </right>
      <top style="thick">
        <color theme="0" tint="-0.499984740745262"/>
      </top>
      <bottom/>
      <diagonal/>
    </border>
    <border>
      <left style="thick">
        <color theme="0" tint="-0.499984740745262"/>
      </left>
      <right/>
      <top/>
      <bottom style="thick">
        <color theme="0" tint="-0.499984740745262"/>
      </bottom>
      <diagonal/>
    </border>
    <border>
      <left style="thick">
        <color theme="0" tint="-0.499984740745262"/>
      </left>
      <right/>
      <top/>
      <bottom style="thin">
        <color theme="0" tint="-0.499984740745262"/>
      </bottom>
      <diagonal/>
    </border>
    <border>
      <left style="thin">
        <color theme="0" tint="-0.499984740745262"/>
      </left>
      <right style="hair">
        <color theme="0" tint="-0.499984740745262"/>
      </right>
      <top/>
      <bottom style="thin">
        <color theme="0" tint="-0.499984740745262"/>
      </bottom>
      <diagonal/>
    </border>
    <border>
      <left style="thick">
        <color theme="0" tint="-0.499984740745262"/>
      </left>
      <right style="hair">
        <color theme="0" tint="-0.499984740745262"/>
      </right>
      <top style="thin">
        <color theme="0" tint="-0.499984740745262"/>
      </top>
      <bottom style="thick">
        <color theme="0" tint="-0.499984740745262"/>
      </bottom>
      <diagonal/>
    </border>
    <border>
      <left style="hair">
        <color theme="0" tint="-0.499984740745262"/>
      </left>
      <right style="hair">
        <color theme="0" tint="-0.499984740745262"/>
      </right>
      <top style="thin">
        <color theme="0" tint="-0.499984740745262"/>
      </top>
      <bottom style="thick">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bottom style="thin">
        <color theme="0" tint="-0.499984740745262"/>
      </bottom>
      <diagonal/>
    </border>
    <border>
      <left style="thin">
        <color theme="0"/>
      </left>
      <right style="thick">
        <color theme="0" tint="-0.499984740745262"/>
      </right>
      <top/>
      <bottom/>
      <diagonal/>
    </border>
    <border>
      <left style="thick">
        <color theme="0" tint="-0.499984740745262"/>
      </left>
      <right style="thin">
        <color theme="0"/>
      </right>
      <top/>
      <bottom/>
      <diagonal/>
    </border>
    <border>
      <left/>
      <right style="thin">
        <color theme="0"/>
      </right>
      <top/>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style="thin">
        <color theme="0" tint="-0.499984740745262"/>
      </right>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style="hair">
        <color theme="0" tint="-0.499984740745262"/>
      </left>
      <right/>
      <top style="medium">
        <color theme="0"/>
      </top>
      <bottom style="hair">
        <color theme="0" tint="-0.499984740745262"/>
      </bottom>
      <diagonal/>
    </border>
    <border>
      <left/>
      <right/>
      <top style="hair">
        <color theme="0" tint="-0.499984740745262"/>
      </top>
      <bottom style="hair">
        <color theme="0" tint="-0.499984740745262"/>
      </bottom>
      <diagonal/>
    </border>
    <border>
      <left style="thin">
        <color theme="0"/>
      </left>
      <right style="thin">
        <color theme="0"/>
      </right>
      <top style="thin">
        <color theme="0"/>
      </top>
      <bottom/>
      <diagonal/>
    </border>
    <border>
      <left style="hair">
        <color theme="0" tint="-0.499984740745262"/>
      </left>
      <right/>
      <top style="hair">
        <color theme="0" tint="-0.499984740745262"/>
      </top>
      <bottom style="medium">
        <color theme="0"/>
      </bottom>
      <diagonal/>
    </border>
    <border>
      <left style="medium">
        <color theme="0"/>
      </left>
      <right/>
      <top style="medium">
        <color theme="0"/>
      </top>
      <bottom style="medium">
        <color theme="0"/>
      </bottom>
      <diagonal/>
    </border>
    <border>
      <left/>
      <right style="thin">
        <color theme="0" tint="-0.499984740745262"/>
      </right>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hair">
        <color theme="0" tint="-0.499984740745262"/>
      </left>
      <right/>
      <top style="thin">
        <color theme="0"/>
      </top>
      <bottom style="hair">
        <color theme="0" tint="-0.499984740745262"/>
      </bottom>
      <diagonal/>
    </border>
    <border>
      <left/>
      <right style="thin">
        <color theme="0"/>
      </right>
      <top/>
      <bottom style="medium">
        <color theme="0"/>
      </bottom>
      <diagonal/>
    </border>
    <border>
      <left style="medium">
        <color theme="0" tint="-0.499984740745262"/>
      </left>
      <right/>
      <top style="medium">
        <color theme="0" tint="-0.499984740745262"/>
      </top>
      <bottom style="thin">
        <color theme="0"/>
      </bottom>
      <diagonal/>
    </border>
    <border>
      <left/>
      <right/>
      <top style="medium">
        <color theme="0" tint="-0.499984740745262"/>
      </top>
      <bottom style="thin">
        <color theme="0"/>
      </bottom>
      <diagonal/>
    </border>
    <border>
      <left/>
      <right style="thin">
        <color theme="0"/>
      </right>
      <top style="medium">
        <color theme="0" tint="-0.499984740745262"/>
      </top>
      <bottom style="thin">
        <color theme="0"/>
      </bottom>
      <diagonal/>
    </border>
    <border>
      <left style="thin">
        <color theme="0"/>
      </left>
      <right style="thin">
        <color theme="0"/>
      </right>
      <top style="medium">
        <color theme="0" tint="-0.499984740745262"/>
      </top>
      <bottom style="thin">
        <color theme="0"/>
      </bottom>
      <diagonal/>
    </border>
    <border>
      <left style="thin">
        <color theme="0"/>
      </left>
      <right style="medium">
        <color theme="0" tint="-0.499984740745262"/>
      </right>
      <top style="medium">
        <color theme="0" tint="-0.499984740745262"/>
      </top>
      <bottom style="thin">
        <color theme="0"/>
      </bottom>
      <diagonal/>
    </border>
    <border>
      <left style="medium">
        <color theme="0" tint="-0.499984740745262"/>
      </left>
      <right style="hair">
        <color theme="0" tint="-0.499984740745262"/>
      </right>
      <top style="thin">
        <color theme="0"/>
      </top>
      <bottom style="hair">
        <color theme="0" tint="-0.499984740745262"/>
      </bottom>
      <diagonal/>
    </border>
    <border>
      <left/>
      <right style="medium">
        <color theme="0" tint="-0.499984740745262"/>
      </right>
      <top/>
      <bottom style="hair">
        <color theme="0" tint="-0.499984740745262"/>
      </bottom>
      <diagonal/>
    </border>
    <border>
      <left style="medium">
        <color theme="0" tint="-0.499984740745262"/>
      </left>
      <right style="hair">
        <color theme="0" tint="-0.499984740745262"/>
      </right>
      <top style="hair">
        <color theme="0" tint="-0.499984740745262"/>
      </top>
      <bottom style="hair">
        <color theme="0" tint="-0.499984740745262"/>
      </bottom>
      <diagonal/>
    </border>
    <border>
      <left/>
      <right style="medium">
        <color theme="0" tint="-0.499984740745262"/>
      </right>
      <top style="hair">
        <color theme="0" tint="-0.499984740745262"/>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bottom>
      <diagonal/>
    </border>
    <border>
      <left style="medium">
        <color theme="0" tint="-0.499984740745262"/>
      </left>
      <right style="medium">
        <color theme="0"/>
      </right>
      <top style="medium">
        <color theme="0"/>
      </top>
      <bottom style="hair">
        <color theme="0" tint="-0.499984740745262"/>
      </bottom>
      <diagonal/>
    </border>
    <border>
      <left style="medium">
        <color theme="0" tint="-0.499984740745262"/>
      </left>
      <right style="medium">
        <color theme="0"/>
      </right>
      <top style="hair">
        <color theme="0" tint="-0.499984740745262"/>
      </top>
      <bottom style="hair">
        <color theme="0" tint="-0.499984740745262"/>
      </bottom>
      <diagonal/>
    </border>
    <border>
      <left style="medium">
        <color theme="0" tint="-0.499984740745262"/>
      </left>
      <right/>
      <top style="hair">
        <color theme="0" tint="-0.499984740745262"/>
      </top>
      <bottom/>
      <diagonal/>
    </border>
    <border>
      <left style="medium">
        <color theme="0" tint="-0.499984740745262"/>
      </left>
      <right style="hair">
        <color theme="0" tint="-0.499984740745262"/>
      </right>
      <top style="medium">
        <color theme="0"/>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tint="-0.499984740745262"/>
      </bottom>
      <diagonal/>
    </border>
    <border>
      <left style="hair">
        <color theme="0" tint="-0.499984740745262"/>
      </left>
      <right/>
      <top style="hair">
        <color theme="0" tint="-0.499984740745262"/>
      </top>
      <bottom style="medium">
        <color theme="0" tint="-0.499984740745262"/>
      </bottom>
      <diagonal/>
    </border>
    <border>
      <left/>
      <right style="hair">
        <color theme="0" tint="-0.499984740745262"/>
      </right>
      <top style="thin">
        <color theme="0" tint="-0.499984740745262"/>
      </top>
      <bottom style="thin">
        <color theme="0" tint="-0.499984740745262"/>
      </bottom>
      <diagonal/>
    </border>
    <border>
      <left/>
      <right style="hair">
        <color theme="0" tint="-0.499984740745262"/>
      </right>
      <top style="thin">
        <color theme="0" tint="-0.499984740745262"/>
      </top>
      <bottom style="double">
        <color theme="0" tint="-0.499984740745262"/>
      </bottom>
      <diagonal/>
    </border>
    <border>
      <left/>
      <right style="hair">
        <color theme="0" tint="-0.499984740745262"/>
      </right>
      <top/>
      <bottom style="thin">
        <color theme="0" tint="-0.499984740745262"/>
      </bottom>
      <diagonal/>
    </border>
    <border>
      <left style="medium">
        <color theme="0" tint="-0.499984740745262"/>
      </left>
      <right style="thin">
        <color theme="0"/>
      </right>
      <top style="medium">
        <color theme="0" tint="-0.499984740745262"/>
      </top>
      <bottom/>
      <diagonal/>
    </border>
    <border>
      <left style="thin">
        <color theme="0"/>
      </left>
      <right/>
      <top style="medium">
        <color theme="0" tint="-0.499984740745262"/>
      </top>
      <bottom style="thin">
        <color theme="0"/>
      </bottom>
      <diagonal/>
    </border>
    <border>
      <left style="medium">
        <color theme="0" tint="-0.499984740745262"/>
      </left>
      <right style="thin">
        <color theme="0"/>
      </right>
      <top/>
      <bottom style="thin">
        <color theme="0"/>
      </bottom>
      <diagonal/>
    </border>
    <border>
      <left style="medium">
        <color theme="0" tint="-0.499984740745262"/>
      </left>
      <right style="thin">
        <color theme="0"/>
      </right>
      <top style="thin">
        <color theme="0"/>
      </top>
      <bottom style="thin">
        <color theme="0"/>
      </bottom>
      <diagonal/>
    </border>
    <border>
      <left/>
      <right style="hair">
        <color theme="0" tint="-0.499984740745262"/>
      </right>
      <top/>
      <bottom style="medium">
        <color theme="0" tint="-0.499984740745262"/>
      </bottom>
      <diagonal/>
    </border>
    <border>
      <left/>
      <right style="thin">
        <color indexed="64"/>
      </right>
      <top/>
      <bottom style="medium">
        <color theme="0" tint="-0.499984740745262"/>
      </bottom>
      <diagonal/>
    </border>
    <border>
      <left style="medium">
        <color theme="0" tint="-0.499984740745262"/>
      </left>
      <right style="thin">
        <color theme="0"/>
      </right>
      <top style="thin">
        <color theme="0"/>
      </top>
      <bottom style="double">
        <color theme="0"/>
      </bottom>
      <diagonal/>
    </border>
    <border>
      <left style="medium">
        <color theme="0" tint="-0.499984740745262"/>
      </left>
      <right style="thin">
        <color theme="0"/>
      </right>
      <top/>
      <bottom style="medium">
        <color theme="0" tint="-0.499984740745262"/>
      </bottom>
      <diagonal/>
    </border>
    <border>
      <left/>
      <right style="double">
        <color theme="0"/>
      </right>
      <top style="medium">
        <color theme="0" tint="-0.499984740745262"/>
      </top>
      <bottom style="thin">
        <color theme="0"/>
      </bottom>
      <diagonal/>
    </border>
    <border>
      <left/>
      <right style="medium">
        <color theme="0" tint="-0.499984740745262"/>
      </right>
      <top style="medium">
        <color theme="0" tint="-0.499984740745262"/>
      </top>
      <bottom style="thin">
        <color theme="0"/>
      </bottom>
      <diagonal/>
    </border>
    <border>
      <left/>
      <right style="medium">
        <color theme="0" tint="-0.499984740745262"/>
      </right>
      <top style="thin">
        <color theme="0"/>
      </top>
      <bottom style="thin">
        <color theme="0"/>
      </bottom>
      <diagonal/>
    </border>
    <border>
      <left style="thin">
        <color theme="0"/>
      </left>
      <right style="double">
        <color theme="0"/>
      </right>
      <top style="thin">
        <color theme="0"/>
      </top>
      <bottom style="thin">
        <color theme="0"/>
      </bottom>
      <diagonal/>
    </border>
    <border>
      <left style="hair">
        <color theme="0" tint="-0.499984740745262"/>
      </left>
      <right style="double">
        <color theme="0" tint="-0.499984740745262"/>
      </right>
      <top style="thin">
        <color theme="0"/>
      </top>
      <bottom style="thin">
        <color theme="0" tint="-0.499984740745262"/>
      </bottom>
      <diagonal/>
    </border>
    <border>
      <left style="hair">
        <color theme="0" tint="-0.499984740745262"/>
      </left>
      <right style="double">
        <color theme="0" tint="-0.499984740745262"/>
      </right>
      <top style="thin">
        <color theme="0" tint="-0.499984740745262"/>
      </top>
      <bottom style="thin">
        <color theme="0" tint="-0.499984740745262"/>
      </bottom>
      <diagonal/>
    </border>
    <border>
      <left style="hair">
        <color theme="0" tint="-0.499984740745262"/>
      </left>
      <right style="double">
        <color theme="0" tint="-0.499984740745262"/>
      </right>
      <top style="thin">
        <color theme="0" tint="-0.499984740745262"/>
      </top>
      <bottom style="double">
        <color theme="0" tint="-0.499984740745262"/>
      </bottom>
      <diagonal/>
    </border>
    <border>
      <left style="hair">
        <color theme="0" tint="-0.499984740745262"/>
      </left>
      <right style="double">
        <color theme="0" tint="-0.499984740745262"/>
      </right>
      <top/>
      <bottom style="medium">
        <color theme="0" tint="-0.499984740745262"/>
      </bottom>
      <diagonal/>
    </border>
    <border>
      <left style="medium">
        <color theme="0"/>
      </left>
      <right style="thin">
        <color theme="0" tint="-0.499984740745262"/>
      </right>
      <top style="thin">
        <color theme="0"/>
      </top>
      <bottom style="hair">
        <color theme="0" tint="-0.499984740745262"/>
      </bottom>
      <diagonal/>
    </border>
    <border>
      <left style="medium">
        <color theme="0"/>
      </left>
      <right style="thin">
        <color theme="0" tint="-0.499984740745262"/>
      </right>
      <top style="hair">
        <color theme="0" tint="-0.499984740745262"/>
      </top>
      <bottom style="hair">
        <color theme="0" tint="-0.499984740745262"/>
      </bottom>
      <diagonal/>
    </border>
    <border>
      <left/>
      <right/>
      <top style="medium">
        <color theme="0"/>
      </top>
      <bottom style="hair">
        <color theme="0" tint="-0.499984740745262"/>
      </bottom>
      <diagonal/>
    </border>
    <border>
      <left style="medium">
        <color theme="0"/>
      </left>
      <right style="thin">
        <color theme="0" tint="-0.499984740745262"/>
      </right>
      <top/>
      <bottom style="hair">
        <color theme="0" tint="-0.499984740745262"/>
      </bottom>
      <diagonal/>
    </border>
    <border>
      <left/>
      <right/>
      <top/>
      <bottom style="hair">
        <color theme="0" tint="-0.499984740745262"/>
      </bottom>
      <diagonal/>
    </border>
    <border>
      <left/>
      <right/>
      <top style="hair">
        <color theme="0" tint="-0.499984740745262"/>
      </top>
      <bottom style="medium">
        <color theme="0"/>
      </bottom>
      <diagonal/>
    </border>
    <border>
      <left style="medium">
        <color theme="0"/>
      </left>
      <right style="thin">
        <color theme="0" tint="-0.499984740745262"/>
      </right>
      <top style="hair">
        <color theme="0" tint="-0.499984740745262"/>
      </top>
      <bottom style="medium">
        <color theme="0"/>
      </bottom>
      <diagonal/>
    </border>
    <border>
      <left style="thin">
        <color theme="0" tint="-0.499984740745262"/>
      </left>
      <right style="thin">
        <color theme="0" tint="-0.499984740745262"/>
      </right>
      <top style="hair">
        <color theme="0" tint="-0.499984740745262"/>
      </top>
      <bottom style="medium">
        <color theme="0"/>
      </bottom>
      <diagonal/>
    </border>
    <border>
      <left/>
      <right style="medium">
        <color theme="0" tint="-0.499984740745262"/>
      </right>
      <top style="hair">
        <color theme="0" tint="-0.499984740745262"/>
      </top>
      <bottom style="medium">
        <color theme="0"/>
      </bottom>
      <diagonal/>
    </border>
    <border>
      <left/>
      <right style="thin">
        <color theme="0"/>
      </right>
      <top style="medium">
        <color theme="0"/>
      </top>
      <bottom style="medium">
        <color theme="0"/>
      </bottom>
      <diagonal/>
    </border>
    <border>
      <left style="thin">
        <color theme="0"/>
      </left>
      <right style="thin">
        <color theme="0"/>
      </right>
      <top style="medium">
        <color theme="0"/>
      </top>
      <bottom style="medium">
        <color theme="0"/>
      </bottom>
      <diagonal/>
    </border>
    <border>
      <left style="thin">
        <color theme="0"/>
      </left>
      <right style="medium">
        <color theme="0" tint="-0.499984740745262"/>
      </right>
      <top style="medium">
        <color theme="0"/>
      </top>
      <bottom style="medium">
        <color theme="0"/>
      </bottom>
      <diagonal/>
    </border>
    <border>
      <left/>
      <right/>
      <top style="medium">
        <color theme="0"/>
      </top>
      <bottom style="medium">
        <color theme="0"/>
      </bottom>
      <diagonal/>
    </border>
    <border>
      <left style="medium">
        <color theme="0"/>
      </left>
      <right style="thin">
        <color theme="0" tint="-0.499984740745262"/>
      </right>
      <top style="medium">
        <color theme="0"/>
      </top>
      <bottom style="hair">
        <color theme="0" tint="-0.499984740745262"/>
      </bottom>
      <diagonal/>
    </border>
    <border>
      <left/>
      <right style="thin">
        <color theme="0"/>
      </right>
      <top/>
      <bottom style="medium">
        <color theme="0" tint="-0.499984740745262"/>
      </bottom>
      <diagonal/>
    </border>
    <border>
      <left style="thin">
        <color theme="0"/>
      </left>
      <right style="thin">
        <color theme="0"/>
      </right>
      <top/>
      <bottom style="medium">
        <color theme="0" tint="-0.499984740745262"/>
      </bottom>
      <diagonal/>
    </border>
    <border>
      <left style="thin">
        <color theme="0"/>
      </left>
      <right style="medium">
        <color theme="0" tint="-0.499984740745262"/>
      </right>
      <top/>
      <bottom style="medium">
        <color theme="0" tint="-0.499984740745262"/>
      </bottom>
      <diagonal/>
    </border>
    <border>
      <left style="hair">
        <color theme="0" tint="-0.499984740745262"/>
      </left>
      <right style="hair">
        <color theme="0" tint="-0.499984740745262"/>
      </right>
      <top style="thin">
        <color theme="0" tint="-0.499984740745262"/>
      </top>
      <bottom style="double">
        <color theme="0" tint="-0.499984740745262"/>
      </bottom>
      <diagonal/>
    </border>
    <border>
      <left style="medium">
        <color theme="0" tint="-0.499984740745262"/>
      </left>
      <right style="thin">
        <color theme="0"/>
      </right>
      <top style="medium">
        <color theme="0" tint="-0.499984740745262"/>
      </top>
      <bottom style="thin">
        <color theme="0"/>
      </bottom>
      <diagonal/>
    </border>
    <border>
      <left style="thin">
        <color theme="0"/>
      </left>
      <right style="thin">
        <color theme="0"/>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style="thin">
        <color theme="0"/>
      </top>
      <bottom style="thin">
        <color theme="0"/>
      </bottom>
      <diagonal/>
    </border>
    <border>
      <left style="medium">
        <color theme="0" tint="-0.499984740745262"/>
      </left>
      <right/>
      <top/>
      <bottom style="medium">
        <color theme="0" tint="-0.499984740745262"/>
      </bottom>
      <diagonal/>
    </border>
    <border>
      <left style="hair">
        <color theme="0" tint="-0.499984740745262"/>
      </left>
      <right style="hair">
        <color theme="0" tint="-0.499984740745262"/>
      </right>
      <top/>
      <bottom style="medium">
        <color theme="0" tint="-0.499984740745262"/>
      </bottom>
      <diagonal/>
    </border>
    <border>
      <left style="medium">
        <color theme="0" tint="-0.499984740745262"/>
      </left>
      <right/>
      <top/>
      <bottom style="thin">
        <color theme="0"/>
      </bottom>
      <diagonal/>
    </border>
    <border>
      <left style="medium">
        <color theme="0" tint="-0.499984740745262"/>
      </left>
      <right/>
      <top style="medium">
        <color theme="0" tint="-0.499984740745262"/>
      </top>
      <bottom/>
      <diagonal/>
    </border>
    <border>
      <left/>
      <right/>
      <top style="medium">
        <color theme="0" tint="-0.499984740745262"/>
      </top>
      <bottom/>
      <diagonal/>
    </border>
    <border>
      <left style="medium">
        <color theme="0" tint="-0.499984740745262"/>
      </left>
      <right style="thin">
        <color theme="0"/>
      </right>
      <top style="thin">
        <color theme="0"/>
      </top>
      <bottom/>
      <diagonal/>
    </border>
    <border>
      <left style="thin">
        <color theme="0"/>
      </left>
      <right style="medium">
        <color theme="0" tint="-0.499984740745262"/>
      </right>
      <top style="thin">
        <color theme="0"/>
      </top>
      <bottom/>
      <diagonal/>
    </border>
    <border>
      <left style="medium">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medium">
        <color theme="0" tint="-0.499984740745262"/>
      </right>
      <top style="hair">
        <color theme="0" tint="-0.499984740745262"/>
      </top>
      <bottom style="hair">
        <color theme="0" tint="-0.499984740745262"/>
      </bottom>
      <diagonal/>
    </border>
    <border>
      <left/>
      <right/>
      <top style="hair">
        <color theme="0" tint="-0.499984740745262"/>
      </top>
      <bottom style="medium">
        <color theme="0" tint="-0.499984740745262"/>
      </bottom>
      <diagonal/>
    </border>
    <border>
      <left style="thin">
        <color theme="0" tint="-0.499984740745262"/>
      </left>
      <right style="medium">
        <color theme="0" tint="-0.499984740745262"/>
      </right>
      <top style="hair">
        <color theme="0" tint="-0.499984740745262"/>
      </top>
      <bottom style="medium">
        <color theme="0" tint="-0.499984740745262"/>
      </bottom>
      <diagonal/>
    </border>
    <border>
      <left style="medium">
        <color theme="0" tint="-0.499984740745262"/>
      </left>
      <right style="thin">
        <color theme="0" tint="-0.499984740745262"/>
      </right>
      <top/>
      <bottom style="hair">
        <color theme="0" tint="-0.499984740745262"/>
      </bottom>
      <diagonal/>
    </border>
    <border>
      <left style="thin">
        <color theme="0" tint="-0.499984740745262"/>
      </left>
      <right style="medium">
        <color theme="0" tint="-0.499984740745262"/>
      </right>
      <top/>
      <bottom style="hair">
        <color theme="0" tint="-0.499984740745262"/>
      </bottom>
      <diagonal/>
    </border>
    <border>
      <left style="thick">
        <color rgb="FFFFC9C9"/>
      </left>
      <right style="thick">
        <color rgb="FFFFC9C9"/>
      </right>
      <top style="thick">
        <color rgb="FFFFC9C9"/>
      </top>
      <bottom style="thick">
        <color rgb="FFFFC9C9"/>
      </bottom>
      <diagonal/>
    </border>
    <border>
      <left style="thick">
        <color rgb="FFFFC9C9"/>
      </left>
      <right/>
      <top style="thick">
        <color rgb="FFFFC9C9"/>
      </top>
      <bottom/>
      <diagonal/>
    </border>
    <border>
      <left/>
      <right/>
      <top style="thick">
        <color rgb="FFFFC9C9"/>
      </top>
      <bottom/>
      <diagonal/>
    </border>
    <border>
      <left/>
      <right style="thick">
        <color rgb="FFFFC9C9"/>
      </right>
      <top style="thick">
        <color rgb="FFFFC9C9"/>
      </top>
      <bottom/>
      <diagonal/>
    </border>
    <border>
      <left style="thick">
        <color rgb="FFFFC9C9"/>
      </left>
      <right/>
      <top/>
      <bottom/>
      <diagonal/>
    </border>
    <border>
      <left/>
      <right style="thick">
        <color rgb="FFFFC9C9"/>
      </right>
      <top/>
      <bottom/>
      <diagonal/>
    </border>
    <border>
      <left style="thick">
        <color rgb="FFFFC9C9"/>
      </left>
      <right/>
      <top/>
      <bottom style="thick">
        <color rgb="FFFFC9C9"/>
      </bottom>
      <diagonal/>
    </border>
    <border>
      <left/>
      <right/>
      <top/>
      <bottom style="thick">
        <color rgb="FFFFC9C9"/>
      </bottom>
      <diagonal/>
    </border>
    <border>
      <left/>
      <right style="thick">
        <color rgb="FFFFC9C9"/>
      </right>
      <top/>
      <bottom style="thick">
        <color rgb="FFFFC9C9"/>
      </bottom>
      <diagonal/>
    </border>
    <border>
      <left style="medium">
        <color theme="0" tint="-0.499984740745262"/>
      </left>
      <right style="hair">
        <color rgb="FFFFC9C9"/>
      </right>
      <top/>
      <bottom style="thin">
        <color theme="0" tint="-0.499984740745262"/>
      </bottom>
      <diagonal/>
    </border>
    <border>
      <left style="hair">
        <color rgb="FFFFC9C9"/>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hair">
        <color rgb="FFFFC9C9"/>
      </right>
      <top style="thin">
        <color theme="0" tint="-0.499984740745262"/>
      </top>
      <bottom style="thin">
        <color theme="0" tint="-0.499984740745262"/>
      </bottom>
      <diagonal/>
    </border>
    <border>
      <left style="hair">
        <color rgb="FFFFC9C9"/>
      </left>
      <right style="medium">
        <color theme="0" tint="-0.499984740745262"/>
      </right>
      <top style="thin">
        <color theme="0" tint="-0.499984740745262"/>
      </top>
      <bottom style="thin">
        <color theme="0" tint="-0.499984740745262"/>
      </bottom>
      <diagonal/>
    </border>
    <border>
      <left style="medium">
        <color theme="0" tint="-0.499984740745262"/>
      </left>
      <right style="hair">
        <color rgb="FFFFC9C9"/>
      </right>
      <top/>
      <bottom style="medium">
        <color theme="0" tint="-0.499984740745262"/>
      </bottom>
      <diagonal/>
    </border>
    <border>
      <left style="hair">
        <color rgb="FFFFC9C9"/>
      </left>
      <right style="medium">
        <color theme="0" tint="-0.499984740745262"/>
      </right>
      <top/>
      <bottom style="medium">
        <color theme="0" tint="-0.499984740745262"/>
      </bottom>
      <diagonal/>
    </border>
    <border>
      <left style="medium">
        <color theme="0" tint="-0.499984740745262"/>
      </left>
      <right style="hair">
        <color rgb="FFFFC9C9"/>
      </right>
      <top style="thin">
        <color theme="0" tint="-0.499984740745262"/>
      </top>
      <bottom style="double">
        <color theme="0" tint="-0.499984740745262"/>
      </bottom>
      <diagonal/>
    </border>
    <border>
      <left style="thin">
        <color theme="0"/>
      </left>
      <right style="double">
        <color theme="0"/>
      </right>
      <top style="medium">
        <color theme="0" tint="-0.499984740745262"/>
      </top>
      <bottom/>
      <diagonal/>
    </border>
    <border>
      <left style="double">
        <color theme="0"/>
      </left>
      <right style="double">
        <color theme="0"/>
      </right>
      <top style="medium">
        <color theme="0" tint="-0.499984740745262"/>
      </top>
      <bottom/>
      <diagonal/>
    </border>
    <border>
      <left style="medium">
        <color theme="0" tint="-0.499984740745262"/>
      </left>
      <right/>
      <top style="thin">
        <color theme="0"/>
      </top>
      <bottom style="double">
        <color theme="0"/>
      </bottom>
      <diagonal/>
    </border>
    <border>
      <left/>
      <right style="double">
        <color theme="0" tint="-0.499984740745262"/>
      </right>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double">
        <color theme="0" tint="-0.499984740745262"/>
      </bottom>
      <diagonal/>
    </border>
    <border>
      <left/>
      <right style="double">
        <color theme="0" tint="-0.499984740745262"/>
      </right>
      <top/>
      <bottom style="medium">
        <color theme="0" tint="-0.499984740745262"/>
      </bottom>
      <diagonal/>
    </border>
    <border>
      <left style="hair">
        <color theme="0" tint="-0.499984740745262"/>
      </left>
      <right style="double">
        <color theme="0" tint="-0.499984740745262"/>
      </right>
      <top/>
      <bottom style="thin">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hair">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ck">
        <color theme="0" tint="-0.499984740745262"/>
      </top>
      <bottom style="thin">
        <color theme="0"/>
      </bottom>
      <diagonal/>
    </border>
    <border>
      <left style="thin">
        <color theme="0" tint="-0.499984740745262"/>
      </left>
      <right style="thick">
        <color theme="0" tint="-0.499984740745262"/>
      </right>
      <top style="thick">
        <color theme="0" tint="-0.499984740745262"/>
      </top>
      <bottom style="thin">
        <color theme="0"/>
      </bottom>
      <diagonal/>
    </border>
    <border>
      <left style="thin">
        <color theme="0" tint="-0.499984740745262"/>
      </left>
      <right style="thin">
        <color theme="0" tint="-0.499984740745262"/>
      </right>
      <top style="thick">
        <color theme="0" tint="-0.499984740745262"/>
      </top>
      <bottom style="thin">
        <color theme="0"/>
      </bottom>
      <diagonal/>
    </border>
    <border>
      <left/>
      <right/>
      <top style="thin">
        <color theme="0"/>
      </top>
      <bottom/>
      <diagonal/>
    </border>
    <border>
      <left/>
      <right/>
      <top style="medium">
        <color theme="0" tint="-0.499984740745262"/>
      </top>
      <bottom style="thick">
        <color theme="0" tint="-0.499984740745262"/>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medium">
        <color theme="0" tint="-0.499984740745262"/>
      </left>
      <right style="medium">
        <color theme="0" tint="-0.499984740745262"/>
      </right>
      <top/>
      <bottom/>
      <diagonal/>
    </border>
    <border>
      <left style="medium">
        <color theme="0" tint="-0.499984740745262"/>
      </left>
      <right style="thin">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top style="hair">
        <color theme="0" tint="-0.499984740745262"/>
      </top>
      <bottom/>
      <diagonal/>
    </border>
    <border>
      <left style="thin">
        <color theme="0" tint="-0.499984740745262"/>
      </left>
      <right style="medium">
        <color theme="0" tint="-0.499984740745262"/>
      </right>
      <top style="hair">
        <color theme="0" tint="-0.499984740745262"/>
      </top>
      <bottom/>
      <diagonal/>
    </border>
    <border>
      <left style="thin">
        <color theme="0" tint="-0.499984740745262"/>
      </left>
      <right style="thin">
        <color theme="0" tint="-0.499984740745262"/>
      </right>
      <top style="hair">
        <color theme="0" tint="-0.499984740745262"/>
      </top>
      <bottom/>
      <diagonal/>
    </border>
    <border>
      <left/>
      <right style="medium">
        <color theme="0" tint="-0.499984740745262"/>
      </right>
      <top/>
      <bottom/>
      <diagonal/>
    </border>
    <border>
      <left style="medium">
        <color theme="0" tint="-0.499984740745262"/>
      </left>
      <right/>
      <top style="hair">
        <color theme="0" tint="-0.499984740745262"/>
      </top>
      <bottom style="medium">
        <color theme="0" tint="-0.499984740745262"/>
      </bottom>
      <diagonal/>
    </border>
    <border>
      <left style="thin">
        <color theme="0" tint="-0.499984740745262"/>
      </left>
      <right style="thin">
        <color theme="0" tint="-0.499984740745262"/>
      </right>
      <top style="hair">
        <color theme="0" tint="-0.499984740745262"/>
      </top>
      <bottom style="medium">
        <color theme="0" tint="-0.499984740745262"/>
      </bottom>
      <diagonal/>
    </border>
    <border>
      <left style="thin">
        <color theme="0" tint="-0.499984740745262"/>
      </left>
      <right style="thin">
        <color theme="0" tint="-0.499984740745262"/>
      </right>
      <top/>
      <bottom/>
      <diagonal/>
    </border>
    <border>
      <left style="medium">
        <color theme="0" tint="-0.499984740745262"/>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thin">
        <color theme="0" tint="-0.499984740745262"/>
      </left>
      <right/>
      <top style="thick">
        <color theme="0" tint="-0.499984740745262"/>
      </top>
      <bottom/>
      <diagonal/>
    </border>
    <border>
      <left/>
      <right style="thin">
        <color theme="0" tint="-0.499984740745262"/>
      </right>
      <top style="thick">
        <color theme="0" tint="-0.499984740745262"/>
      </top>
      <bottom/>
      <diagonal/>
    </border>
    <border>
      <left/>
      <right style="hair">
        <color theme="0" tint="-0.499984740745262"/>
      </right>
      <top/>
      <bottom/>
      <diagonal/>
    </border>
    <border>
      <left style="thick">
        <color theme="0" tint="-0.499984740745262"/>
      </left>
      <right style="hair">
        <color theme="0" tint="-0.499984740745262"/>
      </right>
      <top/>
      <bottom/>
      <diagonal/>
    </border>
    <border>
      <left style="thick">
        <color theme="0" tint="-0.499984740745262"/>
      </left>
      <right style="thin">
        <color theme="0" tint="-0.499984740745262"/>
      </right>
      <top style="thick">
        <color theme="0" tint="-0.499984740745262"/>
      </top>
      <bottom style="thin">
        <color theme="0" tint="-0.499984740745262"/>
      </bottom>
      <diagonal/>
    </border>
    <border>
      <left/>
      <right style="thin">
        <color theme="0" tint="-0.499984740745262"/>
      </right>
      <top style="thick">
        <color theme="0" tint="-0.499984740745262"/>
      </top>
      <bottom style="thin">
        <color theme="0" tint="-0.499984740745262"/>
      </bottom>
      <diagonal/>
    </border>
    <border>
      <left style="thin">
        <color theme="0" tint="-0.499984740745262"/>
      </left>
      <right style="thin">
        <color theme="0" tint="-0.499984740745262"/>
      </right>
      <top style="thick">
        <color theme="0" tint="-0.499984740745262"/>
      </top>
      <bottom style="thin">
        <color theme="0" tint="-0.499984740745262"/>
      </bottom>
      <diagonal/>
    </border>
    <border>
      <left style="thin">
        <color theme="0" tint="-0.499984740745262"/>
      </left>
      <right style="thick">
        <color theme="0" tint="-0.499984740745262"/>
      </right>
      <top style="thick">
        <color theme="0" tint="-0.499984740745262"/>
      </top>
      <bottom style="thin">
        <color theme="0" tint="-0.499984740745262"/>
      </bottom>
      <diagonal/>
    </border>
    <border>
      <left style="hair">
        <color theme="0" tint="-0.499984740745262"/>
      </left>
      <right/>
      <top style="double">
        <color theme="0" tint="-0.499984740745262"/>
      </top>
      <bottom style="thick">
        <color theme="0" tint="-0.499984740745262"/>
      </bottom>
      <diagonal/>
    </border>
    <border>
      <left style="thick">
        <color theme="0" tint="-0.499984740745262"/>
      </left>
      <right style="thin">
        <color indexed="64"/>
      </right>
      <top/>
      <bottom/>
      <diagonal/>
    </border>
    <border>
      <left style="thin">
        <color theme="0" tint="-0.499984740745262"/>
      </left>
      <right style="hair">
        <color theme="0" tint="-0.499984740745262"/>
      </right>
      <top style="thin">
        <color theme="0" tint="-0.499984740745262"/>
      </top>
      <bottom/>
      <diagonal/>
    </border>
    <border>
      <left style="hair">
        <color theme="0" tint="-0.499984740745262"/>
      </left>
      <right/>
      <top style="hair">
        <color theme="0" tint="-0.499984740745262"/>
      </top>
      <bottom style="thick">
        <color theme="0" tint="-0.499984740745262"/>
      </bottom>
      <diagonal/>
    </border>
    <border>
      <left/>
      <right style="thick">
        <color theme="0" tint="-0.499984740745262"/>
      </right>
      <top style="hair">
        <color theme="0" tint="-0.499984740745262"/>
      </top>
      <bottom style="thick">
        <color theme="0" tint="-0.499984740745262"/>
      </bottom>
      <diagonal/>
    </border>
    <border>
      <left/>
      <right style="thick">
        <color theme="0" tint="-0.499984740745262"/>
      </right>
      <top style="hair">
        <color theme="0" tint="-0.499984740745262"/>
      </top>
      <bottom style="hair">
        <color theme="0" tint="-0.499984740745262"/>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thick">
        <color theme="0" tint="-0.499984740745262"/>
      </bottom>
      <diagonal/>
    </border>
    <border>
      <left style="hair">
        <color theme="0" tint="-0.499984740745262"/>
      </left>
      <right/>
      <top/>
      <bottom style="hair">
        <color theme="0" tint="-0.499984740745262"/>
      </bottom>
      <diagonal/>
    </border>
    <border>
      <left style="hair">
        <color theme="0" tint="-0.499984740745262"/>
      </left>
      <right style="hair">
        <color theme="0" tint="-0.499984740745262"/>
      </right>
      <top style="thin">
        <color theme="0" tint="-0.499984740745262"/>
      </top>
      <bottom/>
      <diagonal/>
    </border>
    <border>
      <left style="thick">
        <color theme="0" tint="-0.499984740745262"/>
      </left>
      <right style="hair">
        <color theme="0" tint="-0.499984740745262"/>
      </right>
      <top style="double">
        <color theme="0" tint="-0.499984740745262"/>
      </top>
      <bottom style="medium">
        <color theme="0" tint="-0.499984740745262"/>
      </bottom>
      <diagonal/>
    </border>
    <border>
      <left/>
      <right style="hair">
        <color theme="0" tint="-0.499984740745262"/>
      </right>
      <top style="double">
        <color theme="0" tint="-0.499984740745262"/>
      </top>
      <bottom style="medium">
        <color theme="0" tint="-0.499984740745262"/>
      </bottom>
      <diagonal/>
    </border>
    <border>
      <left/>
      <right style="thin">
        <color theme="0" tint="-0.499984740745262"/>
      </right>
      <top style="double">
        <color theme="0" tint="-0.499984740745262"/>
      </top>
      <bottom style="medium">
        <color theme="0" tint="-0.499984740745262"/>
      </bottom>
      <diagonal/>
    </border>
    <border>
      <left style="thin">
        <color theme="0" tint="-0.499984740745262"/>
      </left>
      <right/>
      <top style="double">
        <color theme="0" tint="-0.499984740745262"/>
      </top>
      <bottom style="medium">
        <color theme="0" tint="-0.499984740745262"/>
      </bottom>
      <diagonal/>
    </border>
    <border>
      <left style="hair">
        <color theme="0" tint="-0.499984740745262"/>
      </left>
      <right/>
      <top style="double">
        <color theme="0" tint="-0.499984740745262"/>
      </top>
      <bottom style="medium">
        <color theme="0" tint="-0.499984740745262"/>
      </bottom>
      <diagonal/>
    </border>
    <border>
      <left style="hair">
        <color theme="0" tint="-0.499984740745262"/>
      </left>
      <right style="thick">
        <color theme="0" tint="-0.499984740745262"/>
      </right>
      <top style="double">
        <color theme="0" tint="-0.499984740745262"/>
      </top>
      <bottom style="medium">
        <color theme="0" tint="-0.499984740745262"/>
      </bottom>
      <diagonal/>
    </border>
    <border>
      <left style="thick">
        <color theme="0" tint="-0.499984740745262"/>
      </left>
      <right style="thin">
        <color theme="0" tint="-0.499984740745262"/>
      </right>
      <top/>
      <bottom style="thin">
        <color theme="0"/>
      </bottom>
      <diagonal/>
    </border>
    <border>
      <left/>
      <right/>
      <top/>
      <bottom style="thin">
        <color theme="0"/>
      </bottom>
      <diagonal/>
    </border>
    <border>
      <left style="thin">
        <color theme="0" tint="-0.499984740745262"/>
      </left>
      <right style="thin">
        <color theme="0"/>
      </right>
      <top/>
      <bottom style="thin">
        <color theme="0"/>
      </bottom>
      <diagonal/>
    </border>
    <border>
      <left style="thin">
        <color theme="0"/>
      </left>
      <right style="thin">
        <color theme="0" tint="-0.499984740745262"/>
      </right>
      <top/>
      <bottom style="thin">
        <color theme="0"/>
      </bottom>
      <diagonal/>
    </border>
    <border>
      <left style="thin">
        <color theme="0" tint="-0.499984740745262"/>
      </left>
      <right style="thick">
        <color theme="0" tint="-0.499984740745262"/>
      </right>
      <top/>
      <bottom style="thin">
        <color theme="0"/>
      </bottom>
      <diagonal/>
    </border>
    <border>
      <left style="thin">
        <color theme="0"/>
      </left>
      <right style="thick">
        <color theme="0" tint="-0.499984740745262"/>
      </right>
      <top style="thin">
        <color theme="0"/>
      </top>
      <bottom/>
      <diagonal/>
    </border>
    <border>
      <left style="thick">
        <color theme="0" tint="-0.499984740745262"/>
      </left>
      <right/>
      <top/>
      <bottom style="hair">
        <color theme="0" tint="-0.499984740745262"/>
      </bottom>
      <diagonal/>
    </border>
    <border>
      <left style="thick">
        <color theme="0" tint="-0.499984740745262"/>
      </left>
      <right/>
      <top style="hair">
        <color theme="0" tint="-0.499984740745262"/>
      </top>
      <bottom style="hair">
        <color theme="0" tint="-0.499984740745262"/>
      </bottom>
      <diagonal/>
    </border>
    <border>
      <left style="thick">
        <color theme="0" tint="-0.499984740745262"/>
      </left>
      <right/>
      <top style="hair">
        <color theme="0" tint="-0.499984740745262"/>
      </top>
      <bottom style="thick">
        <color theme="0" tint="-0.499984740745262"/>
      </bottom>
      <diagonal/>
    </border>
    <border>
      <left/>
      <right style="thick">
        <color theme="0" tint="-0.499984740745262"/>
      </right>
      <top/>
      <bottom style="hair">
        <color theme="0" tint="-0.499984740745262"/>
      </bottom>
      <diagonal/>
    </border>
    <border>
      <left style="hair">
        <color theme="0" tint="-0.499984740745262"/>
      </left>
      <right style="thick">
        <color theme="0" tint="-0.499984740745262"/>
      </right>
      <top style="double">
        <color theme="0" tint="-0.499984740745262"/>
      </top>
      <bottom style="thick">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medium">
        <color theme="0" tint="-0.499984740745262"/>
      </left>
      <right style="thin">
        <color theme="0" tint="-0.499984740745262"/>
      </right>
      <top style="double">
        <color theme="0" tint="-0.499984740745262"/>
      </top>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bottom style="double">
        <color theme="0" tint="-0.499984740745262"/>
      </bottom>
      <diagonal/>
    </border>
    <border>
      <left style="thin">
        <color theme="0" tint="-0.499984740745262"/>
      </left>
      <right style="medium">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double">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style="thin">
        <color theme="0" tint="-0.499984740745262"/>
      </left>
      <right/>
      <top style="thin">
        <color theme="0" tint="-0.499984740745262"/>
      </top>
      <bottom style="medium">
        <color theme="0" tint="-0.499984740745262"/>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363">
    <xf numFmtId="0" fontId="0" fillId="0" borderId="0" xfId="0">
      <alignment vertical="center"/>
    </xf>
    <xf numFmtId="0" fontId="0" fillId="0" borderId="0" xfId="0" applyBorder="1">
      <alignment vertical="center"/>
    </xf>
    <xf numFmtId="176" fontId="0" fillId="0" borderId="11" xfId="0" applyNumberFormat="1" applyBorder="1" applyProtection="1">
      <alignment vertical="center"/>
    </xf>
    <xf numFmtId="176" fontId="0" fillId="0" borderId="17" xfId="0" applyNumberFormat="1" applyBorder="1" applyProtection="1">
      <alignment vertical="center"/>
    </xf>
    <xf numFmtId="179" fontId="0" fillId="0" borderId="19" xfId="0" applyNumberFormat="1" applyFill="1" applyBorder="1" applyProtection="1">
      <alignment vertical="center"/>
    </xf>
    <xf numFmtId="0" fontId="0" fillId="0" borderId="20" xfId="0" applyFill="1" applyBorder="1" applyProtection="1">
      <alignment vertical="center"/>
    </xf>
    <xf numFmtId="0" fontId="0" fillId="0" borderId="22" xfId="0" applyFill="1" applyBorder="1" applyProtection="1">
      <alignment vertical="center"/>
    </xf>
    <xf numFmtId="176" fontId="0" fillId="0" borderId="31" xfId="0" applyNumberFormat="1" applyBorder="1" applyProtection="1">
      <alignment vertical="center"/>
    </xf>
    <xf numFmtId="176" fontId="0" fillId="0" borderId="33" xfId="0" applyNumberFormat="1" applyBorder="1" applyProtection="1">
      <alignment vertical="center"/>
    </xf>
    <xf numFmtId="0" fontId="0" fillId="0" borderId="35" xfId="0" applyFill="1" applyBorder="1" applyProtection="1">
      <alignment vertical="center"/>
    </xf>
    <xf numFmtId="178" fontId="0" fillId="0" borderId="36" xfId="0" applyNumberFormat="1" applyFill="1" applyBorder="1" applyProtection="1">
      <alignment vertical="center"/>
    </xf>
    <xf numFmtId="6" fontId="0" fillId="0" borderId="37" xfId="0" applyNumberFormat="1" applyFill="1" applyBorder="1" applyProtection="1">
      <alignment vertical="center"/>
    </xf>
    <xf numFmtId="0" fontId="0" fillId="0" borderId="38" xfId="0" applyFill="1" applyBorder="1" applyProtection="1">
      <alignment vertical="center"/>
    </xf>
    <xf numFmtId="38" fontId="0" fillId="0" borderId="58" xfId="0" applyNumberFormat="1" applyBorder="1">
      <alignment vertical="center"/>
    </xf>
    <xf numFmtId="38" fontId="0" fillId="0" borderId="60" xfId="0" applyNumberFormat="1" applyBorder="1">
      <alignment vertical="center"/>
    </xf>
    <xf numFmtId="0" fontId="0" fillId="4" borderId="66" xfId="0" applyFill="1" applyBorder="1" applyAlignment="1">
      <alignment horizontal="center" vertical="center" textRotation="255"/>
    </xf>
    <xf numFmtId="0" fontId="0" fillId="2" borderId="71" xfId="0" applyFill="1" applyBorder="1">
      <alignment vertical="center"/>
    </xf>
    <xf numFmtId="0" fontId="0" fillId="2" borderId="72" xfId="0" applyFill="1" applyBorder="1">
      <alignment vertical="center"/>
    </xf>
    <xf numFmtId="0" fontId="0" fillId="2" borderId="73" xfId="0" applyFill="1" applyBorder="1">
      <alignment vertical="center"/>
    </xf>
    <xf numFmtId="0" fontId="0" fillId="2" borderId="74" xfId="0" applyFill="1" applyBorder="1" applyAlignment="1">
      <alignment horizontal="center" vertical="center"/>
    </xf>
    <xf numFmtId="0" fontId="0" fillId="2" borderId="75" xfId="0" applyFill="1" applyBorder="1" applyAlignment="1">
      <alignment horizontal="center" vertical="center"/>
    </xf>
    <xf numFmtId="38" fontId="0" fillId="0" borderId="77" xfId="0" applyNumberFormat="1" applyBorder="1">
      <alignment vertical="center"/>
    </xf>
    <xf numFmtId="38" fontId="0" fillId="0" borderId="79" xfId="0" applyNumberFormat="1" applyBorder="1">
      <alignment vertical="center"/>
    </xf>
    <xf numFmtId="0" fontId="0" fillId="9" borderId="39" xfId="0" applyFill="1" applyBorder="1" applyProtection="1">
      <alignment vertical="center"/>
    </xf>
    <xf numFmtId="6" fontId="0" fillId="9" borderId="40" xfId="0" applyNumberFormat="1" applyFill="1" applyBorder="1" applyProtection="1">
      <alignment vertical="center"/>
    </xf>
    <xf numFmtId="0" fontId="0" fillId="10" borderId="22" xfId="0" applyFill="1" applyBorder="1" applyProtection="1">
      <alignment vertical="center"/>
    </xf>
    <xf numFmtId="6" fontId="0" fillId="10" borderId="37" xfId="0" applyNumberFormat="1" applyFill="1" applyBorder="1" applyProtection="1">
      <alignment vertical="center"/>
    </xf>
    <xf numFmtId="176" fontId="0" fillId="0" borderId="106" xfId="0" applyNumberFormat="1" applyBorder="1">
      <alignment vertical="center"/>
    </xf>
    <xf numFmtId="176" fontId="0" fillId="0" borderId="107" xfId="0" applyNumberFormat="1" applyBorder="1">
      <alignment vertical="center"/>
    </xf>
    <xf numFmtId="176" fontId="0" fillId="0" borderId="109" xfId="0" applyNumberFormat="1" applyBorder="1">
      <alignment vertical="center"/>
    </xf>
    <xf numFmtId="0" fontId="0" fillId="4" borderId="70" xfId="0" applyFill="1" applyBorder="1">
      <alignment vertical="center"/>
    </xf>
    <xf numFmtId="176" fontId="0" fillId="0" borderId="112" xfId="0" applyNumberFormat="1" applyBorder="1">
      <alignment vertical="center"/>
    </xf>
    <xf numFmtId="38" fontId="0" fillId="0" borderId="113" xfId="0" applyNumberFormat="1" applyBorder="1">
      <alignment vertical="center"/>
    </xf>
    <xf numFmtId="38" fontId="0" fillId="0" borderId="114" xfId="0" applyNumberFormat="1" applyBorder="1">
      <alignment vertical="center"/>
    </xf>
    <xf numFmtId="0" fontId="0" fillId="3" borderId="115" xfId="0" applyFill="1" applyBorder="1">
      <alignment vertical="center"/>
    </xf>
    <xf numFmtId="38" fontId="0" fillId="3" borderId="116" xfId="0" applyNumberFormat="1" applyFill="1" applyBorder="1">
      <alignment vertical="center"/>
    </xf>
    <xf numFmtId="38" fontId="0" fillId="3" borderId="117" xfId="0" applyNumberFormat="1" applyFill="1" applyBorder="1">
      <alignment vertical="center"/>
    </xf>
    <xf numFmtId="38" fontId="0" fillId="4" borderId="116" xfId="0" applyNumberFormat="1" applyFill="1" applyBorder="1">
      <alignment vertical="center"/>
    </xf>
    <xf numFmtId="38" fontId="0" fillId="4" borderId="117" xfId="0" applyNumberFormat="1" applyFill="1" applyBorder="1">
      <alignment vertical="center"/>
    </xf>
    <xf numFmtId="0" fontId="0" fillId="4" borderId="115" xfId="0" applyFill="1" applyBorder="1">
      <alignment vertical="center"/>
    </xf>
    <xf numFmtId="0" fontId="0" fillId="3" borderId="118" xfId="0" applyFill="1" applyBorder="1">
      <alignment vertical="center"/>
    </xf>
    <xf numFmtId="176" fontId="0" fillId="0" borderId="119" xfId="0" applyNumberFormat="1" applyBorder="1">
      <alignment vertical="center"/>
    </xf>
    <xf numFmtId="0" fontId="0" fillId="3" borderId="120" xfId="0" applyFill="1" applyBorder="1">
      <alignment vertical="center"/>
    </xf>
    <xf numFmtId="38" fontId="0" fillId="3" borderId="121" xfId="0" applyNumberFormat="1" applyFill="1" applyBorder="1">
      <alignment vertical="center"/>
    </xf>
    <xf numFmtId="38" fontId="0" fillId="3" borderId="122" xfId="0" applyNumberFormat="1" applyFill="1" applyBorder="1">
      <alignment vertical="center"/>
    </xf>
    <xf numFmtId="6" fontId="0" fillId="0" borderId="53" xfId="0" applyNumberFormat="1" applyBorder="1">
      <alignment vertical="center"/>
    </xf>
    <xf numFmtId="6" fontId="0" fillId="0" borderId="123" xfId="0" applyNumberFormat="1" applyBorder="1">
      <alignment vertical="center"/>
    </xf>
    <xf numFmtId="6" fontId="0" fillId="0" borderId="52" xfId="0" applyNumberFormat="1" applyBorder="1">
      <alignment vertical="center"/>
    </xf>
    <xf numFmtId="6" fontId="0" fillId="0" borderId="89" xfId="0" applyNumberFormat="1" applyBorder="1">
      <alignment vertical="center"/>
    </xf>
    <xf numFmtId="6" fontId="0" fillId="0" borderId="87" xfId="0" applyNumberFormat="1" applyBorder="1">
      <alignment vertical="center"/>
    </xf>
    <xf numFmtId="6" fontId="0" fillId="0" borderId="88" xfId="0" applyNumberFormat="1" applyBorder="1">
      <alignment vertical="center"/>
    </xf>
    <xf numFmtId="0" fontId="0" fillId="3" borderId="124" xfId="0" applyFill="1" applyBorder="1">
      <alignment vertical="center"/>
    </xf>
    <xf numFmtId="176" fontId="0" fillId="3" borderId="125" xfId="0" applyNumberFormat="1" applyFill="1" applyBorder="1" applyAlignment="1">
      <alignment horizontal="center" vertical="center"/>
    </xf>
    <xf numFmtId="0" fontId="0" fillId="3" borderId="127" xfId="0" applyFill="1" applyBorder="1">
      <alignment vertical="center"/>
    </xf>
    <xf numFmtId="0" fontId="0" fillId="3" borderId="128" xfId="0" applyFill="1" applyBorder="1">
      <alignment vertical="center"/>
    </xf>
    <xf numFmtId="6" fontId="0" fillId="0" borderId="94" xfId="0" applyNumberFormat="1" applyBorder="1">
      <alignment vertical="center"/>
    </xf>
    <xf numFmtId="6" fontId="0" fillId="0" borderId="129" xfId="0" applyNumberFormat="1" applyBorder="1">
      <alignment vertical="center"/>
    </xf>
    <xf numFmtId="0" fontId="0" fillId="3" borderId="130" xfId="0" applyFill="1" applyBorder="1">
      <alignment vertical="center"/>
    </xf>
    <xf numFmtId="0" fontId="0" fillId="11" borderId="41" xfId="0" applyFill="1" applyBorder="1" applyProtection="1">
      <alignment vertical="center"/>
      <protection locked="0"/>
    </xf>
    <xf numFmtId="5" fontId="0" fillId="11" borderId="15" xfId="0" applyNumberFormat="1" applyFill="1" applyBorder="1" applyProtection="1">
      <alignment vertical="center"/>
      <protection locked="0"/>
    </xf>
    <xf numFmtId="5" fontId="0" fillId="11" borderId="42" xfId="0" applyNumberFormat="1" applyFill="1" applyBorder="1" applyProtection="1">
      <alignment vertical="center"/>
      <protection locked="0"/>
    </xf>
    <xf numFmtId="0" fontId="0" fillId="11" borderId="31" xfId="0" applyFill="1" applyBorder="1" applyProtection="1">
      <alignment vertical="center"/>
      <protection locked="0"/>
    </xf>
    <xf numFmtId="5" fontId="0" fillId="11" borderId="10" xfId="0" applyNumberFormat="1" applyFill="1" applyBorder="1" applyProtection="1">
      <alignment vertical="center"/>
      <protection locked="0"/>
    </xf>
    <xf numFmtId="5" fontId="0" fillId="11" borderId="32" xfId="0" applyNumberFormat="1" applyFill="1" applyBorder="1" applyProtection="1">
      <alignment vertical="center"/>
      <protection locked="0"/>
    </xf>
    <xf numFmtId="0" fontId="0" fillId="11" borderId="33" xfId="0" applyFill="1" applyBorder="1" applyProtection="1">
      <alignment vertical="center"/>
      <protection locked="0"/>
    </xf>
    <xf numFmtId="5" fontId="0" fillId="11" borderId="16" xfId="0" applyNumberFormat="1" applyFill="1" applyBorder="1" applyProtection="1">
      <alignment vertical="center"/>
      <protection locked="0"/>
    </xf>
    <xf numFmtId="5" fontId="0" fillId="11" borderId="34" xfId="0" applyNumberFormat="1" applyFill="1" applyBorder="1" applyProtection="1">
      <alignment vertical="center"/>
      <protection locked="0"/>
    </xf>
    <xf numFmtId="179" fontId="0" fillId="11" borderId="10" xfId="0" applyNumberFormat="1" applyFill="1" applyBorder="1" applyProtection="1">
      <alignment vertical="center"/>
      <protection locked="0"/>
    </xf>
    <xf numFmtId="179" fontId="0" fillId="11" borderId="16" xfId="0" applyNumberFormat="1" applyFill="1" applyBorder="1" applyProtection="1">
      <alignment vertical="center"/>
      <protection locked="0"/>
    </xf>
    <xf numFmtId="179" fontId="0" fillId="11" borderId="32" xfId="0" applyNumberFormat="1" applyFill="1" applyBorder="1" applyProtection="1">
      <alignment vertical="center"/>
      <protection locked="0"/>
    </xf>
    <xf numFmtId="179" fontId="0" fillId="11" borderId="34" xfId="0" applyNumberFormat="1" applyFill="1" applyBorder="1" applyProtection="1">
      <alignment vertical="center"/>
      <protection locked="0"/>
    </xf>
    <xf numFmtId="0" fontId="0" fillId="0" borderId="23" xfId="0" applyBorder="1">
      <alignment vertical="center"/>
    </xf>
    <xf numFmtId="6" fontId="0" fillId="0" borderId="14" xfId="0" applyNumberFormat="1" applyBorder="1">
      <alignment vertical="center"/>
    </xf>
    <xf numFmtId="6" fontId="0" fillId="0" borderId="12" xfId="0" applyNumberFormat="1" applyBorder="1">
      <alignment vertical="center"/>
    </xf>
    <xf numFmtId="176" fontId="0" fillId="3" borderId="158" xfId="0" applyNumberFormat="1" applyFill="1" applyBorder="1" applyAlignment="1">
      <alignment horizontal="center" vertical="center"/>
    </xf>
    <xf numFmtId="0" fontId="0" fillId="3" borderId="159" xfId="0" applyFill="1" applyBorder="1" applyAlignment="1">
      <alignment horizontal="center" vertical="center"/>
    </xf>
    <xf numFmtId="0" fontId="0" fillId="3" borderId="160" xfId="0" applyFill="1" applyBorder="1">
      <alignment vertical="center"/>
    </xf>
    <xf numFmtId="6" fontId="0" fillId="0" borderId="18" xfId="0" applyNumberFormat="1" applyBorder="1">
      <alignment vertical="center"/>
    </xf>
    <xf numFmtId="6" fontId="0" fillId="0" borderId="161" xfId="0" applyNumberFormat="1" applyBorder="1">
      <alignment vertical="center"/>
    </xf>
    <xf numFmtId="6" fontId="0" fillId="0" borderId="162" xfId="0" applyNumberFormat="1" applyBorder="1">
      <alignment vertical="center"/>
    </xf>
    <xf numFmtId="6" fontId="0" fillId="0" borderId="163" xfId="0" applyNumberFormat="1" applyBorder="1">
      <alignment vertical="center"/>
    </xf>
    <xf numFmtId="6" fontId="0" fillId="0" borderId="164" xfId="0" applyNumberFormat="1" applyBorder="1">
      <alignment vertical="center"/>
    </xf>
    <xf numFmtId="6" fontId="0" fillId="0" borderId="165" xfId="0" applyNumberFormat="1" applyBorder="1">
      <alignment vertical="center"/>
    </xf>
    <xf numFmtId="6" fontId="0" fillId="0" borderId="103" xfId="0" applyNumberFormat="1" applyBorder="1">
      <alignment vertical="center"/>
    </xf>
    <xf numFmtId="6" fontId="0" fillId="0" borderId="104" xfId="0" applyNumberFormat="1" applyBorder="1">
      <alignment vertical="center"/>
    </xf>
    <xf numFmtId="6" fontId="0" fillId="0" borderId="105" xfId="0" applyNumberFormat="1" applyBorder="1">
      <alignment vertical="center"/>
    </xf>
    <xf numFmtId="0" fontId="0" fillId="11" borderId="139" xfId="0" applyFill="1" applyBorder="1" applyAlignment="1" applyProtection="1">
      <alignment vertical="center" shrinkToFit="1"/>
      <protection locked="0"/>
    </xf>
    <xf numFmtId="0" fontId="0" fillId="11" borderId="67" xfId="0" applyFill="1" applyBorder="1" applyAlignment="1" applyProtection="1">
      <alignment vertical="center" shrinkToFit="1"/>
      <protection locked="0"/>
    </xf>
    <xf numFmtId="0" fontId="0" fillId="11" borderId="110" xfId="0" applyFill="1" applyBorder="1" applyAlignment="1" applyProtection="1">
      <alignment vertical="center" shrinkToFit="1"/>
      <protection locked="0"/>
    </xf>
    <xf numFmtId="0" fontId="0" fillId="11" borderId="140" xfId="0" applyFill="1" applyBorder="1" applyAlignment="1" applyProtection="1">
      <alignment vertical="center" shrinkToFit="1"/>
      <protection locked="0"/>
    </xf>
    <xf numFmtId="0" fontId="0" fillId="11" borderId="135" xfId="0" applyFill="1" applyBorder="1" applyAlignment="1" applyProtection="1">
      <alignment vertical="center" shrinkToFit="1"/>
      <protection locked="0"/>
    </xf>
    <xf numFmtId="0" fontId="0" fillId="11" borderId="68" xfId="0" applyFill="1" applyBorder="1" applyAlignment="1" applyProtection="1">
      <alignment vertical="center" shrinkToFit="1"/>
      <protection locked="0"/>
    </xf>
    <xf numFmtId="0" fontId="0" fillId="11" borderId="63" xfId="0" applyFill="1" applyBorder="1" applyAlignment="1" applyProtection="1">
      <alignment vertical="center" shrinkToFit="1"/>
      <protection locked="0"/>
    </xf>
    <xf numFmtId="0" fontId="0" fillId="11" borderId="136" xfId="0" applyFill="1" applyBorder="1" applyAlignment="1" applyProtection="1">
      <alignment vertical="center" shrinkToFit="1"/>
      <protection locked="0"/>
    </xf>
    <xf numFmtId="0" fontId="0" fillId="11" borderId="137" xfId="0" applyFill="1" applyBorder="1" applyAlignment="1" applyProtection="1">
      <alignment vertical="center" shrinkToFit="1"/>
      <protection locked="0"/>
    </xf>
    <xf numFmtId="0" fontId="0" fillId="11" borderId="138" xfId="0" applyFill="1" applyBorder="1" applyAlignment="1" applyProtection="1">
      <alignment vertical="center" shrinkToFit="1"/>
      <protection locked="0"/>
    </xf>
    <xf numFmtId="0" fontId="0" fillId="11" borderId="41" xfId="0" applyFill="1" applyBorder="1" applyAlignment="1" applyProtection="1">
      <alignment vertical="center" shrinkToFit="1"/>
      <protection locked="0"/>
    </xf>
    <xf numFmtId="0" fontId="0" fillId="11" borderId="52" xfId="0" applyFill="1" applyBorder="1" applyAlignment="1" applyProtection="1">
      <alignment vertical="center" shrinkToFit="1"/>
      <protection locked="0"/>
    </xf>
    <xf numFmtId="0" fontId="0" fillId="11" borderId="42" xfId="0" applyFill="1" applyBorder="1" applyAlignment="1" applyProtection="1">
      <alignment vertical="center" shrinkToFit="1"/>
      <protection locked="0"/>
    </xf>
    <xf numFmtId="0" fontId="0" fillId="11" borderId="31" xfId="0" applyFill="1" applyBorder="1" applyAlignment="1" applyProtection="1">
      <alignment vertical="center" shrinkToFit="1"/>
      <protection locked="0"/>
    </xf>
    <xf numFmtId="0" fontId="0" fillId="11" borderId="53" xfId="0" applyFill="1" applyBorder="1" applyAlignment="1" applyProtection="1">
      <alignment vertical="center" shrinkToFit="1"/>
      <protection locked="0"/>
    </xf>
    <xf numFmtId="0" fontId="0" fillId="11" borderId="32" xfId="0" applyFill="1" applyBorder="1" applyAlignment="1" applyProtection="1">
      <alignment vertical="center" shrinkToFit="1"/>
      <protection locked="0"/>
    </xf>
    <xf numFmtId="0" fontId="0" fillId="11" borderId="50" xfId="0" applyFill="1" applyBorder="1" applyAlignment="1" applyProtection="1">
      <alignment vertical="center" shrinkToFit="1"/>
      <protection locked="0"/>
    </xf>
    <xf numFmtId="0" fontId="0" fillId="11" borderId="51" xfId="0" applyFill="1" applyBorder="1" applyAlignment="1" applyProtection="1">
      <alignment vertical="center" shrinkToFit="1"/>
      <protection locked="0"/>
    </xf>
    <xf numFmtId="0" fontId="0" fillId="11" borderId="43" xfId="0" applyFill="1" applyBorder="1" applyAlignment="1" applyProtection="1">
      <alignment vertical="center" shrinkToFit="1"/>
      <protection locked="0"/>
    </xf>
    <xf numFmtId="5" fontId="0" fillId="11" borderId="151" xfId="0" applyNumberFormat="1" applyFill="1" applyBorder="1" applyProtection="1">
      <alignment vertical="center"/>
      <protection locked="0"/>
    </xf>
    <xf numFmtId="5" fontId="0" fillId="11" borderId="154" xfId="0" applyNumberFormat="1" applyFill="1" applyBorder="1" applyProtection="1">
      <alignment vertical="center"/>
      <protection locked="0"/>
    </xf>
    <xf numFmtId="0" fontId="0" fillId="11" borderId="152" xfId="0" applyFill="1" applyBorder="1" applyAlignment="1" applyProtection="1">
      <alignment vertical="center" shrinkToFit="1"/>
      <protection locked="0"/>
    </xf>
    <xf numFmtId="0" fontId="0" fillId="11" borderId="167" xfId="0" applyFill="1" applyBorder="1" applyAlignment="1" applyProtection="1">
      <alignment vertical="center" shrinkToFit="1"/>
      <protection locked="0"/>
    </xf>
    <xf numFmtId="180" fontId="0" fillId="11" borderId="89" xfId="0" applyNumberFormat="1" applyFill="1" applyBorder="1" applyProtection="1">
      <alignment vertical="center"/>
      <protection locked="0"/>
    </xf>
    <xf numFmtId="181" fontId="0" fillId="11" borderId="49" xfId="0" applyNumberFormat="1" applyFill="1" applyBorder="1" applyProtection="1">
      <alignment vertical="center"/>
      <protection locked="0"/>
    </xf>
    <xf numFmtId="5" fontId="0" fillId="11" borderId="102" xfId="0" applyNumberFormat="1" applyFill="1" applyBorder="1" applyProtection="1">
      <alignment vertical="center"/>
      <protection locked="0"/>
    </xf>
    <xf numFmtId="180" fontId="0" fillId="11" borderId="87" xfId="0" applyNumberFormat="1" applyFill="1" applyBorder="1" applyProtection="1">
      <alignment vertical="center"/>
      <protection locked="0"/>
    </xf>
    <xf numFmtId="181" fontId="0" fillId="11" borderId="11" xfId="0" applyNumberFormat="1" applyFill="1" applyBorder="1" applyProtection="1">
      <alignment vertical="center"/>
      <protection locked="0"/>
    </xf>
    <xf numFmtId="5" fontId="0" fillId="11" borderId="103" xfId="0" applyNumberFormat="1" applyFill="1" applyBorder="1" applyProtection="1">
      <alignment vertical="center"/>
      <protection locked="0"/>
    </xf>
    <xf numFmtId="180" fontId="0" fillId="11" borderId="88" xfId="0" applyNumberFormat="1" applyFill="1" applyBorder="1" applyProtection="1">
      <alignment vertical="center"/>
      <protection locked="0"/>
    </xf>
    <xf numFmtId="181" fontId="0" fillId="11" borderId="17" xfId="0" applyNumberFormat="1" applyFill="1" applyBorder="1" applyProtection="1">
      <alignment vertical="center"/>
      <protection locked="0"/>
    </xf>
    <xf numFmtId="5" fontId="0" fillId="11" borderId="104" xfId="0" applyNumberFormat="1" applyFill="1" applyBorder="1" applyProtection="1">
      <alignment vertical="center"/>
      <protection locked="0"/>
    </xf>
    <xf numFmtId="5" fontId="0" fillId="11" borderId="168" xfId="0" applyNumberFormat="1" applyFill="1" applyBorder="1" applyProtection="1">
      <alignment vertical="center"/>
      <protection locked="0"/>
    </xf>
    <xf numFmtId="0" fontId="0" fillId="0" borderId="0" xfId="0" applyAlignment="1">
      <alignment horizontal="right" vertical="center"/>
    </xf>
    <xf numFmtId="0" fontId="0" fillId="9" borderId="47" xfId="0" applyFill="1" applyBorder="1" applyProtection="1">
      <alignment vertical="center"/>
    </xf>
    <xf numFmtId="0" fontId="0" fillId="9" borderId="173" xfId="0" applyFill="1" applyBorder="1" applyProtection="1">
      <alignment vertical="center"/>
    </xf>
    <xf numFmtId="0" fontId="0" fillId="10" borderId="38" xfId="0" applyFill="1" applyBorder="1" applyProtection="1">
      <alignment vertical="center"/>
    </xf>
    <xf numFmtId="0" fontId="0" fillId="0" borderId="174" xfId="0" applyBorder="1">
      <alignment vertical="center"/>
    </xf>
    <xf numFmtId="0" fontId="0" fillId="0" borderId="175" xfId="0" applyBorder="1">
      <alignment vertical="center"/>
    </xf>
    <xf numFmtId="0" fontId="0" fillId="0" borderId="176" xfId="0" applyBorder="1">
      <alignment vertical="center"/>
    </xf>
    <xf numFmtId="0" fontId="0" fillId="0" borderId="177" xfId="0" applyBorder="1">
      <alignment vertical="center"/>
    </xf>
    <xf numFmtId="0" fontId="0" fillId="0" borderId="178" xfId="0" applyBorder="1">
      <alignment vertical="center"/>
    </xf>
    <xf numFmtId="0" fontId="0" fillId="0" borderId="179" xfId="0" applyBorder="1">
      <alignment vertical="center"/>
    </xf>
    <xf numFmtId="0" fontId="4" fillId="0" borderId="0" xfId="1">
      <alignment vertical="center"/>
    </xf>
    <xf numFmtId="0" fontId="0" fillId="3" borderId="126" xfId="0" applyFill="1" applyBorder="1" applyAlignment="1">
      <alignment horizontal="center" vertical="center"/>
    </xf>
    <xf numFmtId="0" fontId="0" fillId="11" borderId="0" xfId="0" applyFill="1" applyBorder="1" applyAlignment="1" applyProtection="1">
      <alignment vertical="center" shrinkToFit="1"/>
      <protection locked="0"/>
    </xf>
    <xf numFmtId="0" fontId="0" fillId="11" borderId="184" xfId="0" applyFill="1" applyBorder="1" applyAlignment="1" applyProtection="1">
      <alignment vertical="center" shrinkToFit="1"/>
      <protection locked="0"/>
    </xf>
    <xf numFmtId="0" fontId="0" fillId="11" borderId="185" xfId="0" applyFill="1" applyBorder="1" applyAlignment="1" applyProtection="1">
      <alignment vertical="center" shrinkToFit="1"/>
      <protection locked="0"/>
    </xf>
    <xf numFmtId="0" fontId="0" fillId="11" borderId="186" xfId="0" applyFill="1" applyBorder="1" applyAlignment="1" applyProtection="1">
      <alignment vertical="center" shrinkToFit="1"/>
      <protection locked="0"/>
    </xf>
    <xf numFmtId="0" fontId="0" fillId="11" borderId="188" xfId="0" applyFill="1" applyBorder="1" applyAlignment="1" applyProtection="1">
      <alignment vertical="center" shrinkToFit="1"/>
      <protection locked="0"/>
    </xf>
    <xf numFmtId="0" fontId="0" fillId="11" borderId="189" xfId="0" applyFill="1" applyBorder="1" applyAlignment="1" applyProtection="1">
      <alignment vertical="center" shrinkToFit="1"/>
      <protection locked="0"/>
    </xf>
    <xf numFmtId="0" fontId="0" fillId="11" borderId="190" xfId="0" applyFill="1" applyBorder="1" applyAlignment="1" applyProtection="1">
      <alignment vertical="center" shrinkToFit="1"/>
      <protection locked="0"/>
    </xf>
    <xf numFmtId="0" fontId="0" fillId="11" borderId="58" xfId="0" applyFill="1" applyBorder="1" applyAlignment="1" applyProtection="1">
      <alignment vertical="center" shrinkToFit="1"/>
      <protection locked="0"/>
    </xf>
    <xf numFmtId="0" fontId="5" fillId="0" borderId="0" xfId="0" applyFont="1">
      <alignment vertical="center"/>
    </xf>
    <xf numFmtId="0" fontId="0" fillId="0" borderId="0" xfId="0">
      <alignment vertical="center"/>
    </xf>
    <xf numFmtId="5" fontId="0" fillId="0" borderId="37" xfId="0" applyNumberFormat="1" applyFill="1" applyBorder="1" applyProtection="1">
      <alignment vertical="center"/>
    </xf>
    <xf numFmtId="0" fontId="0" fillId="11" borderId="52" xfId="0" applyFill="1" applyBorder="1" applyAlignment="1" applyProtection="1">
      <alignment horizontal="center" vertical="center" shrinkToFit="1"/>
      <protection locked="0"/>
    </xf>
    <xf numFmtId="0" fontId="0" fillId="11" borderId="53" xfId="0" applyFill="1" applyBorder="1" applyAlignment="1" applyProtection="1">
      <alignment horizontal="center" vertical="center" shrinkToFit="1"/>
      <protection locked="0"/>
    </xf>
    <xf numFmtId="0" fontId="0" fillId="11" borderId="51" xfId="0" applyFill="1" applyBorder="1" applyAlignment="1" applyProtection="1">
      <alignment horizontal="center" vertical="center" shrinkToFit="1"/>
      <protection locked="0"/>
    </xf>
    <xf numFmtId="176" fontId="0" fillId="0" borderId="41" xfId="0" applyNumberFormat="1" applyFill="1" applyBorder="1" applyProtection="1">
      <alignment vertical="center"/>
    </xf>
    <xf numFmtId="176" fontId="0" fillId="0" borderId="31" xfId="0" applyNumberFormat="1" applyFill="1" applyBorder="1" applyProtection="1">
      <alignment vertical="center"/>
    </xf>
    <xf numFmtId="178" fontId="0" fillId="11" borderId="54" xfId="0" applyNumberFormat="1" applyFill="1" applyBorder="1" applyProtection="1">
      <alignment vertical="center"/>
      <protection locked="0"/>
    </xf>
    <xf numFmtId="178" fontId="0" fillId="11" borderId="10" xfId="0" applyNumberFormat="1" applyFill="1" applyBorder="1" applyProtection="1">
      <alignment vertical="center"/>
      <protection locked="0"/>
    </xf>
    <xf numFmtId="178" fontId="0" fillId="11" borderId="16" xfId="0" applyNumberFormat="1" applyFill="1" applyBorder="1" applyProtection="1">
      <alignment vertical="center"/>
      <protection locked="0"/>
    </xf>
    <xf numFmtId="178" fontId="0" fillId="11" borderId="42" xfId="0" applyNumberFormat="1" applyFill="1" applyBorder="1" applyProtection="1">
      <alignment vertical="center"/>
      <protection locked="0"/>
    </xf>
    <xf numFmtId="178" fontId="0" fillId="11" borderId="32" xfId="0" applyNumberFormat="1" applyFill="1" applyBorder="1" applyProtection="1">
      <alignment vertical="center"/>
      <protection locked="0"/>
    </xf>
    <xf numFmtId="178" fontId="0" fillId="11" borderId="34" xfId="0" applyNumberFormat="1" applyFill="1" applyBorder="1" applyProtection="1">
      <alignment vertical="center"/>
      <protection locked="0"/>
    </xf>
    <xf numFmtId="183" fontId="0" fillId="11" borderId="52" xfId="0" applyNumberFormat="1" applyFill="1" applyBorder="1" applyAlignment="1" applyProtection="1">
      <alignment vertical="center" shrinkToFit="1"/>
      <protection locked="0"/>
    </xf>
    <xf numFmtId="183" fontId="0" fillId="11" borderId="53" xfId="0" applyNumberFormat="1" applyFill="1" applyBorder="1" applyAlignment="1" applyProtection="1">
      <alignment vertical="center" shrinkToFit="1"/>
      <protection locked="0"/>
    </xf>
    <xf numFmtId="183" fontId="0" fillId="11" borderId="51" xfId="0" applyNumberFormat="1" applyFill="1" applyBorder="1" applyAlignment="1" applyProtection="1">
      <alignment vertical="center" shrinkToFit="1"/>
      <protection locked="0"/>
    </xf>
    <xf numFmtId="0" fontId="7" fillId="0" borderId="0" xfId="0" applyFont="1">
      <alignment vertical="center"/>
    </xf>
    <xf numFmtId="0" fontId="8" fillId="0" borderId="0" xfId="0" applyFont="1">
      <alignment vertical="center"/>
    </xf>
    <xf numFmtId="0" fontId="0" fillId="0" borderId="0" xfId="0" applyProtection="1">
      <alignment vertical="center"/>
    </xf>
    <xf numFmtId="0" fontId="0" fillId="0" borderId="0" xfId="0" applyFill="1" applyBorder="1" applyAlignment="1" applyProtection="1">
      <alignment horizontal="center" vertical="center"/>
    </xf>
    <xf numFmtId="0" fontId="0" fillId="3" borderId="166" xfId="0" applyFill="1" applyBorder="1" applyAlignment="1" applyProtection="1">
      <alignment horizontal="center" vertical="center"/>
    </xf>
    <xf numFmtId="0" fontId="0" fillId="4" borderId="133" xfId="0" applyFill="1" applyBorder="1" applyProtection="1">
      <alignment vertical="center"/>
    </xf>
    <xf numFmtId="0" fontId="0" fillId="4" borderId="64" xfId="0" applyFill="1" applyBorder="1" applyProtection="1">
      <alignment vertical="center"/>
    </xf>
    <xf numFmtId="0" fontId="0" fillId="4" borderId="134" xfId="0" applyFill="1" applyBorder="1" applyProtection="1">
      <alignment vertical="center"/>
    </xf>
    <xf numFmtId="0" fontId="0" fillId="0" borderId="0" xfId="0" applyFill="1" applyBorder="1" applyProtection="1">
      <alignment vertical="center"/>
    </xf>
    <xf numFmtId="176" fontId="0" fillId="0" borderId="150" xfId="0" applyNumberFormat="1" applyBorder="1" applyProtection="1">
      <alignment vertical="center"/>
    </xf>
    <xf numFmtId="0" fontId="0" fillId="0" borderId="0" xfId="0" applyBorder="1" applyProtection="1">
      <alignment vertical="center"/>
    </xf>
    <xf numFmtId="0" fontId="0" fillId="0" borderId="0" xfId="0" applyFill="1" applyBorder="1" applyAlignment="1" applyProtection="1">
      <alignment vertical="center" shrinkToFit="1"/>
    </xf>
    <xf numFmtId="176" fontId="0" fillId="0" borderId="153" xfId="0" applyNumberFormat="1" applyBorder="1" applyProtection="1">
      <alignment vertical="center"/>
    </xf>
    <xf numFmtId="0" fontId="0" fillId="0" borderId="187" xfId="0" applyBorder="1" applyProtection="1">
      <alignment vertical="center"/>
    </xf>
    <xf numFmtId="176" fontId="0" fillId="0" borderId="157" xfId="0" applyNumberFormat="1" applyBorder="1" applyProtection="1">
      <alignment vertical="center"/>
    </xf>
    <xf numFmtId="0" fontId="0" fillId="0" borderId="155" xfId="0" applyFill="1" applyBorder="1" applyProtection="1">
      <alignment vertical="center"/>
    </xf>
    <xf numFmtId="5" fontId="0" fillId="0" borderId="156" xfId="0" applyNumberFormat="1" applyBorder="1" applyProtection="1">
      <alignment vertical="center"/>
    </xf>
    <xf numFmtId="0" fontId="0" fillId="0" borderId="187" xfId="0" applyBorder="1" applyAlignment="1" applyProtection="1">
      <alignment horizontal="center" vertical="center"/>
    </xf>
    <xf numFmtId="0" fontId="0" fillId="0" borderId="181" xfId="0" applyBorder="1" applyAlignment="1" applyProtection="1">
      <alignment horizontal="center" vertical="center"/>
    </xf>
    <xf numFmtId="0" fontId="0" fillId="0" borderId="180" xfId="0" applyBorder="1" applyAlignment="1" applyProtection="1">
      <alignment horizontal="center" vertical="center"/>
    </xf>
    <xf numFmtId="0" fontId="0" fillId="0" borderId="182" xfId="0" applyBorder="1" applyAlignment="1" applyProtection="1">
      <alignment horizontal="center" vertical="center"/>
    </xf>
    <xf numFmtId="0" fontId="0" fillId="0" borderId="183" xfId="0" applyBorder="1" applyAlignment="1" applyProtection="1">
      <alignment horizontal="center" vertical="center"/>
    </xf>
    <xf numFmtId="182" fontId="0" fillId="11" borderId="0" xfId="0" applyNumberFormat="1" applyFill="1" applyProtection="1">
      <alignment vertical="center"/>
      <protection locked="0"/>
    </xf>
    <xf numFmtId="5" fontId="0" fillId="11" borderId="89" xfId="0" applyNumberFormat="1" applyFill="1" applyBorder="1" applyProtection="1">
      <alignment vertical="center"/>
      <protection locked="0"/>
    </xf>
    <xf numFmtId="5" fontId="0" fillId="11" borderId="87" xfId="0" applyNumberFormat="1" applyFill="1" applyBorder="1" applyProtection="1">
      <alignment vertical="center"/>
      <protection locked="0"/>
    </xf>
    <xf numFmtId="5" fontId="0" fillId="11" borderId="88" xfId="0" applyNumberFormat="1" applyFill="1" applyBorder="1" applyProtection="1">
      <alignment vertical="center"/>
      <protection locked="0"/>
    </xf>
    <xf numFmtId="56" fontId="0" fillId="11" borderId="41" xfId="0" applyNumberFormat="1" applyFill="1" applyBorder="1" applyAlignment="1" applyProtection="1">
      <alignment vertical="center" shrinkToFit="1"/>
      <protection locked="0"/>
    </xf>
    <xf numFmtId="56" fontId="0" fillId="11" borderId="31" xfId="0" applyNumberFormat="1" applyFill="1" applyBorder="1" applyAlignment="1" applyProtection="1">
      <alignment vertical="center" shrinkToFit="1"/>
      <protection locked="0"/>
    </xf>
    <xf numFmtId="0" fontId="0" fillId="0" borderId="238" xfId="0" applyBorder="1" applyProtection="1">
      <alignment vertical="center"/>
    </xf>
    <xf numFmtId="0" fontId="0" fillId="0" borderId="239" xfId="0" applyBorder="1" applyProtection="1">
      <alignment vertical="center"/>
    </xf>
    <xf numFmtId="0" fontId="0" fillId="0" borderId="240" xfId="0" applyBorder="1" applyProtection="1">
      <alignment vertical="center"/>
    </xf>
    <xf numFmtId="0" fontId="0" fillId="0" borderId="241" xfId="0" applyBorder="1" applyProtection="1">
      <alignment vertical="center"/>
    </xf>
    <xf numFmtId="0" fontId="7" fillId="0" borderId="0" xfId="0" applyFont="1" applyProtection="1">
      <alignment vertical="center"/>
    </xf>
    <xf numFmtId="0" fontId="0" fillId="7" borderId="47" xfId="0" applyFill="1" applyBorder="1" applyProtection="1">
      <alignment vertical="center"/>
    </xf>
    <xf numFmtId="5" fontId="0" fillId="7" borderId="40" xfId="0" applyNumberFormat="1" applyFill="1" applyBorder="1" applyProtection="1">
      <alignment vertical="center"/>
    </xf>
    <xf numFmtId="0" fontId="0" fillId="0" borderId="172" xfId="0" applyBorder="1" applyProtection="1">
      <alignment vertical="center"/>
    </xf>
    <xf numFmtId="0" fontId="0" fillId="0" borderId="48" xfId="0" applyBorder="1" applyProtection="1">
      <alignment vertical="center"/>
    </xf>
    <xf numFmtId="0" fontId="0" fillId="0" borderId="21" xfId="0" applyBorder="1" applyProtection="1">
      <alignment vertical="center"/>
    </xf>
    <xf numFmtId="5" fontId="0" fillId="0" borderId="42" xfId="0" applyNumberFormat="1" applyBorder="1" applyProtection="1">
      <alignment vertical="center"/>
    </xf>
    <xf numFmtId="0" fontId="0" fillId="0" borderId="47" xfId="0" applyBorder="1" applyProtection="1">
      <alignment vertical="center"/>
    </xf>
    <xf numFmtId="0" fontId="0" fillId="0" borderId="39" xfId="0" applyBorder="1" applyProtection="1">
      <alignment vertical="center"/>
    </xf>
    <xf numFmtId="177" fontId="0" fillId="0" borderId="40" xfId="0" applyNumberFormat="1" applyBorder="1" applyProtection="1">
      <alignment vertical="center"/>
    </xf>
    <xf numFmtId="0" fontId="3" fillId="0" borderId="0" xfId="0" applyFont="1" applyProtection="1">
      <alignment vertical="center"/>
    </xf>
    <xf numFmtId="0" fontId="0" fillId="3" borderId="196" xfId="0" applyFill="1" applyBorder="1" applyAlignment="1" applyProtection="1">
      <alignment horizontal="center" vertical="center"/>
    </xf>
    <xf numFmtId="0" fontId="0" fillId="3" borderId="195" xfId="0" applyFill="1" applyBorder="1" applyAlignment="1" applyProtection="1">
      <alignment horizontal="center" vertical="center"/>
    </xf>
    <xf numFmtId="0" fontId="0" fillId="3" borderId="19" xfId="0" applyFill="1" applyBorder="1" applyAlignment="1" applyProtection="1">
      <alignment horizontal="center" vertical="center"/>
    </xf>
    <xf numFmtId="0" fontId="0" fillId="3" borderId="36" xfId="0" applyFill="1" applyBorder="1" applyAlignment="1" applyProtection="1">
      <alignment horizontal="center" vertical="center"/>
    </xf>
    <xf numFmtId="0" fontId="0" fillId="4" borderId="6" xfId="0" applyFill="1" applyBorder="1" applyProtection="1">
      <alignment vertical="center"/>
    </xf>
    <xf numFmtId="0" fontId="0" fillId="0" borderId="4" xfId="0" applyBorder="1" applyProtection="1">
      <alignment vertical="center"/>
    </xf>
    <xf numFmtId="0" fontId="0" fillId="4" borderId="7" xfId="0" applyFill="1" applyBorder="1" applyProtection="1">
      <alignment vertical="center"/>
    </xf>
    <xf numFmtId="0" fontId="0" fillId="0" borderId="1" xfId="0" applyBorder="1" applyProtection="1">
      <alignment vertical="center"/>
    </xf>
    <xf numFmtId="0" fontId="0" fillId="4" borderId="8" xfId="0" applyFill="1" applyBorder="1" applyProtection="1">
      <alignment vertical="center"/>
    </xf>
    <xf numFmtId="0" fontId="0" fillId="0" borderId="5" xfId="0" applyBorder="1" applyProtection="1">
      <alignment vertical="center"/>
    </xf>
    <xf numFmtId="5" fontId="0" fillId="0" borderId="201" xfId="0" applyNumberFormat="1" applyBorder="1" applyProtection="1">
      <alignment vertical="center"/>
    </xf>
    <xf numFmtId="0" fontId="0" fillId="0" borderId="202" xfId="0" applyBorder="1" applyProtection="1">
      <alignment vertical="center"/>
    </xf>
    <xf numFmtId="5" fontId="0" fillId="0" borderId="0" xfId="0" applyNumberFormat="1" applyBorder="1" applyProtection="1">
      <alignment vertical="center"/>
    </xf>
    <xf numFmtId="5" fontId="0" fillId="0" borderId="228" xfId="0" applyNumberFormat="1" applyBorder="1" applyProtection="1">
      <alignment vertical="center"/>
    </xf>
    <xf numFmtId="5" fontId="3" fillId="0" borderId="0" xfId="0" applyNumberFormat="1" applyFont="1" applyProtection="1">
      <alignment vertical="center"/>
    </xf>
    <xf numFmtId="0" fontId="0" fillId="0" borderId="35" xfId="0" applyBorder="1" applyProtection="1">
      <alignment vertical="center"/>
    </xf>
    <xf numFmtId="0" fontId="2" fillId="6" borderId="0" xfId="0" applyFont="1" applyFill="1" applyProtection="1">
      <alignment vertical="center"/>
    </xf>
    <xf numFmtId="5" fontId="2" fillId="6" borderId="0" xfId="0" applyNumberFormat="1" applyFont="1" applyFill="1" applyAlignment="1" applyProtection="1">
      <alignment vertical="center"/>
    </xf>
    <xf numFmtId="0" fontId="2" fillId="0" borderId="0" xfId="0" applyFont="1" applyFill="1" applyBorder="1" applyAlignment="1" applyProtection="1">
      <alignment vertical="center"/>
    </xf>
    <xf numFmtId="0" fontId="0" fillId="3" borderId="90" xfId="0" applyFill="1" applyBorder="1" applyProtection="1">
      <alignment vertical="center"/>
    </xf>
    <xf numFmtId="0" fontId="0" fillId="3" borderId="91" xfId="0" applyFill="1" applyBorder="1" applyProtection="1">
      <alignment vertical="center"/>
    </xf>
    <xf numFmtId="0" fontId="0" fillId="3" borderId="73" xfId="0" applyFill="1" applyBorder="1" applyProtection="1">
      <alignment vertical="center"/>
    </xf>
    <xf numFmtId="0" fontId="0" fillId="3" borderId="98" xfId="0" applyFill="1" applyBorder="1" applyProtection="1">
      <alignment vertical="center"/>
    </xf>
    <xf numFmtId="0" fontId="0" fillId="3" borderId="99" xfId="0" applyFill="1" applyBorder="1" applyProtection="1">
      <alignment vertical="center"/>
    </xf>
    <xf numFmtId="0" fontId="0" fillId="3" borderId="92" xfId="0" applyFill="1" applyBorder="1" applyProtection="1">
      <alignment vertical="center"/>
    </xf>
    <xf numFmtId="0" fontId="0" fillId="3" borderId="59" xfId="0" applyFill="1" applyBorder="1" applyProtection="1">
      <alignment vertical="center"/>
    </xf>
    <xf numFmtId="0" fontId="0" fillId="3" borderId="101" xfId="0" applyFill="1" applyBorder="1" applyProtection="1">
      <alignment vertical="center"/>
    </xf>
    <xf numFmtId="0" fontId="0" fillId="3" borderId="100" xfId="0" applyFill="1" applyBorder="1" applyProtection="1">
      <alignment vertical="center"/>
    </xf>
    <xf numFmtId="0" fontId="0" fillId="3" borderId="93" xfId="0" applyFill="1" applyBorder="1" applyProtection="1">
      <alignment vertical="center"/>
    </xf>
    <xf numFmtId="5" fontId="0" fillId="0" borderId="14" xfId="0" applyNumberFormat="1" applyBorder="1" applyProtection="1">
      <alignment vertical="center"/>
    </xf>
    <xf numFmtId="5" fontId="0" fillId="0" borderId="12" xfId="0" applyNumberFormat="1" applyBorder="1" applyProtection="1">
      <alignment vertical="center"/>
    </xf>
    <xf numFmtId="0" fontId="0" fillId="3" borderId="96" xfId="0" applyFill="1" applyBorder="1" applyProtection="1">
      <alignment vertical="center"/>
    </xf>
    <xf numFmtId="5" fontId="0" fillId="0" borderId="18" xfId="0" applyNumberFormat="1" applyBorder="1" applyProtection="1">
      <alignment vertical="center"/>
    </xf>
    <xf numFmtId="0" fontId="0" fillId="3" borderId="97" xfId="0" applyFill="1" applyBorder="1" applyProtection="1">
      <alignment vertical="center"/>
    </xf>
    <xf numFmtId="180" fontId="0" fillId="0" borderId="94" xfId="0" applyNumberFormat="1" applyBorder="1" applyProtection="1">
      <alignment vertical="center"/>
    </xf>
    <xf numFmtId="5" fontId="0" fillId="0" borderId="95" xfId="0" applyNumberFormat="1" applyBorder="1" applyProtection="1">
      <alignment vertical="center"/>
    </xf>
    <xf numFmtId="181" fontId="0" fillId="0" borderId="94" xfId="0" applyNumberFormat="1" applyBorder="1" applyProtection="1">
      <alignment vertical="center"/>
    </xf>
    <xf numFmtId="5" fontId="0" fillId="0" borderId="105" xfId="0" applyNumberFormat="1" applyBorder="1" applyProtection="1">
      <alignment vertical="center"/>
    </xf>
    <xf numFmtId="5" fontId="0" fillId="0" borderId="23" xfId="0" applyNumberFormat="1" applyBorder="1" applyProtection="1">
      <alignment vertical="center"/>
    </xf>
    <xf numFmtId="0" fontId="6" fillId="0" borderId="0" xfId="0" applyFont="1" applyProtection="1">
      <alignment vertical="center"/>
    </xf>
    <xf numFmtId="0" fontId="0" fillId="0" borderId="0" xfId="0" applyBorder="1" applyAlignment="1" applyProtection="1">
      <alignment horizontal="center" vertical="center"/>
    </xf>
    <xf numFmtId="176" fontId="0" fillId="0" borderId="41" xfId="0" applyNumberFormat="1" applyBorder="1" applyProtection="1">
      <alignment vertical="center"/>
    </xf>
    <xf numFmtId="0" fontId="0" fillId="4" borderId="56" xfId="0" applyFill="1" applyBorder="1" applyAlignment="1" applyProtection="1">
      <alignment horizontal="center" vertical="center"/>
    </xf>
    <xf numFmtId="0" fontId="0" fillId="4" borderId="57"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55" xfId="0" applyFill="1" applyBorder="1" applyAlignment="1" applyProtection="1">
      <alignment horizontal="center" vertical="center"/>
    </xf>
    <xf numFmtId="176" fontId="6" fillId="0" borderId="0" xfId="0" applyNumberFormat="1" applyFont="1" applyProtection="1">
      <alignment vertical="center"/>
    </xf>
    <xf numFmtId="0" fontId="0" fillId="4" borderId="35" xfId="0" applyFill="1" applyBorder="1" applyAlignment="1" applyProtection="1">
      <alignment horizontal="center" vertical="center"/>
    </xf>
    <xf numFmtId="0" fontId="0" fillId="4" borderId="64" xfId="0" applyFill="1" applyBorder="1" applyAlignment="1" applyProtection="1">
      <alignment horizontal="center" vertical="center"/>
    </xf>
    <xf numFmtId="0" fontId="0" fillId="4" borderId="223" xfId="0" applyFill="1" applyBorder="1" applyAlignment="1" applyProtection="1">
      <alignment horizontal="center" vertical="center"/>
    </xf>
    <xf numFmtId="178" fontId="0" fillId="0" borderId="21" xfId="0" applyNumberFormat="1" applyBorder="1" applyProtection="1">
      <alignment vertical="center"/>
    </xf>
    <xf numFmtId="176" fontId="0" fillId="0" borderId="49" xfId="0" applyNumberFormat="1" applyBorder="1" applyProtection="1">
      <alignment vertical="center"/>
    </xf>
    <xf numFmtId="178" fontId="0" fillId="0" borderId="52" xfId="0" applyNumberFormat="1" applyBorder="1" applyProtection="1">
      <alignment vertical="center"/>
    </xf>
    <xf numFmtId="178" fontId="0" fillId="0" borderId="42" xfId="0" applyNumberFormat="1" applyBorder="1" applyProtection="1">
      <alignment vertical="center"/>
    </xf>
    <xf numFmtId="178" fontId="0" fillId="0" borderId="53" xfId="0" applyNumberFormat="1" applyBorder="1" applyProtection="1">
      <alignment vertical="center"/>
    </xf>
    <xf numFmtId="178" fontId="0" fillId="0" borderId="32" xfId="0" applyNumberFormat="1" applyBorder="1" applyProtection="1">
      <alignment vertical="center"/>
    </xf>
    <xf numFmtId="5" fontId="0" fillId="0" borderId="40" xfId="0" applyNumberFormat="1" applyBorder="1" applyProtection="1">
      <alignment vertical="center"/>
    </xf>
    <xf numFmtId="178" fontId="0" fillId="0" borderId="123" xfId="0" applyNumberFormat="1" applyBorder="1" applyProtection="1">
      <alignment vertical="center"/>
    </xf>
    <xf numFmtId="176" fontId="0" fillId="0" borderId="203" xfId="0" applyNumberFormat="1" applyBorder="1" applyProtection="1">
      <alignment vertical="center"/>
    </xf>
    <xf numFmtId="178" fontId="0" fillId="0" borderId="211" xfId="0" applyNumberFormat="1" applyBorder="1" applyProtection="1">
      <alignment vertical="center"/>
    </xf>
    <xf numFmtId="178" fontId="0" fillId="0" borderId="34" xfId="0" applyNumberFormat="1" applyBorder="1" applyProtection="1">
      <alignment vertical="center"/>
    </xf>
    <xf numFmtId="0" fontId="0" fillId="0" borderId="212" xfId="0" applyBorder="1" applyProtection="1">
      <alignment vertical="center"/>
    </xf>
    <xf numFmtId="179" fontId="0" fillId="0" borderId="213" xfId="0" applyNumberFormat="1" applyBorder="1" applyProtection="1">
      <alignment vertical="center"/>
    </xf>
    <xf numFmtId="179" fontId="0" fillId="0" borderId="214" xfId="0" applyNumberFormat="1" applyBorder="1" applyProtection="1">
      <alignment vertical="center"/>
    </xf>
    <xf numFmtId="0" fontId="0" fillId="0" borderId="215" xfId="0" applyBorder="1" applyProtection="1">
      <alignment vertical="center"/>
    </xf>
    <xf numFmtId="179" fontId="0" fillId="0" borderId="216" xfId="0" applyNumberFormat="1" applyBorder="1" applyProtection="1">
      <alignment vertical="center"/>
    </xf>
    <xf numFmtId="179" fontId="0" fillId="0" borderId="217" xfId="0" applyNumberFormat="1" applyBorder="1" applyProtection="1">
      <alignment vertical="center"/>
    </xf>
    <xf numFmtId="0" fontId="0" fillId="0" borderId="39" xfId="0" applyBorder="1" applyAlignment="1" applyProtection="1">
      <alignment horizontal="right" vertical="center"/>
    </xf>
    <xf numFmtId="179" fontId="0" fillId="0" borderId="39" xfId="0" applyNumberFormat="1" applyBorder="1" applyProtection="1">
      <alignment vertical="center"/>
    </xf>
    <xf numFmtId="179" fontId="0" fillId="0" borderId="40" xfId="0" applyNumberFormat="1" applyBorder="1" applyProtection="1">
      <alignment vertical="center"/>
    </xf>
    <xf numFmtId="5" fontId="0" fillId="0" borderId="0" xfId="0" applyNumberFormat="1" applyFill="1" applyBorder="1" applyProtection="1">
      <alignment vertical="center"/>
    </xf>
    <xf numFmtId="0" fontId="2" fillId="13" borderId="0" xfId="0" applyFont="1" applyFill="1" applyProtection="1">
      <alignment vertical="center"/>
    </xf>
    <xf numFmtId="177" fontId="2" fillId="13" borderId="0" xfId="0" applyNumberFormat="1" applyFont="1" applyFill="1" applyProtection="1">
      <alignment vertical="center"/>
    </xf>
    <xf numFmtId="0" fontId="2" fillId="12" borderId="0" xfId="0" applyFont="1" applyFill="1" applyProtection="1">
      <alignment vertical="center"/>
    </xf>
    <xf numFmtId="5" fontId="2" fillId="12" borderId="0" xfId="0" applyNumberFormat="1" applyFont="1" applyFill="1" applyProtection="1">
      <alignment vertical="center"/>
    </xf>
    <xf numFmtId="0" fontId="2" fillId="9" borderId="141" xfId="0" applyFont="1" applyFill="1" applyBorder="1" applyAlignment="1" applyProtection="1">
      <alignment horizontal="center" vertical="center"/>
    </xf>
    <xf numFmtId="0" fontId="0" fillId="0" borderId="142" xfId="0" applyBorder="1" applyProtection="1">
      <alignment vertical="center"/>
      <protection locked="0"/>
    </xf>
    <xf numFmtId="0" fontId="0" fillId="0" borderId="143" xfId="0" applyBorder="1" applyProtection="1">
      <alignment vertical="center"/>
      <protection locked="0"/>
    </xf>
    <xf numFmtId="0" fontId="0" fillId="0" borderId="144" xfId="0" applyBorder="1" applyProtection="1">
      <alignment vertical="center"/>
      <protection locked="0"/>
    </xf>
    <xf numFmtId="0" fontId="0" fillId="0" borderId="145" xfId="0" applyBorder="1" applyProtection="1">
      <alignment vertical="center"/>
      <protection locked="0"/>
    </xf>
    <xf numFmtId="0" fontId="0" fillId="0" borderId="0" xfId="0" applyBorder="1" applyProtection="1">
      <alignment vertical="center"/>
      <protection locked="0"/>
    </xf>
    <xf numFmtId="0" fontId="0" fillId="0" borderId="146" xfId="0" applyBorder="1" applyProtection="1">
      <alignment vertical="center"/>
      <protection locked="0"/>
    </xf>
    <xf numFmtId="0" fontId="0" fillId="0" borderId="147" xfId="0" applyBorder="1" applyProtection="1">
      <alignment vertical="center"/>
      <protection locked="0"/>
    </xf>
    <xf numFmtId="0" fontId="0" fillId="0" borderId="148" xfId="0" applyBorder="1" applyProtection="1">
      <alignment vertical="center"/>
      <protection locked="0"/>
    </xf>
    <xf numFmtId="0" fontId="0" fillId="0" borderId="149" xfId="0" applyBorder="1" applyProtection="1">
      <alignment vertical="center"/>
      <protection locked="0"/>
    </xf>
    <xf numFmtId="0" fontId="0" fillId="0" borderId="9" xfId="0" applyBorder="1" applyProtection="1">
      <alignment vertical="center"/>
    </xf>
    <xf numFmtId="0" fontId="0" fillId="0" borderId="233" xfId="0" applyBorder="1" applyProtection="1">
      <alignment vertical="center"/>
    </xf>
    <xf numFmtId="0" fontId="0" fillId="3" borderId="131" xfId="0" applyFill="1" applyBorder="1" applyAlignment="1" applyProtection="1">
      <alignment horizontal="center" vertical="center"/>
    </xf>
    <xf numFmtId="0" fontId="0" fillId="3" borderId="132" xfId="0" applyFill="1" applyBorder="1" applyAlignment="1" applyProtection="1">
      <alignment horizontal="center" vertical="center"/>
    </xf>
    <xf numFmtId="0" fontId="0" fillId="3" borderId="126" xfId="0" applyFill="1" applyBorder="1" applyAlignment="1" applyProtection="1">
      <alignment horizontal="center" vertical="center"/>
    </xf>
    <xf numFmtId="0" fontId="0" fillId="0" borderId="236" xfId="0" applyBorder="1" applyProtection="1">
      <alignment vertical="center"/>
    </xf>
    <xf numFmtId="0" fontId="0" fillId="0" borderId="237" xfId="0" applyBorder="1" applyProtection="1">
      <alignment vertical="center"/>
    </xf>
    <xf numFmtId="0" fontId="0" fillId="3" borderId="231" xfId="0" applyFill="1" applyBorder="1" applyAlignment="1" applyProtection="1">
      <alignment horizontal="center" vertical="center"/>
    </xf>
    <xf numFmtId="0" fontId="0" fillId="3" borderId="181" xfId="0" applyFill="1" applyBorder="1" applyAlignment="1" applyProtection="1">
      <alignment horizontal="center" vertical="center"/>
    </xf>
    <xf numFmtId="0" fontId="0" fillId="3" borderId="234" xfId="0" applyFill="1" applyBorder="1" applyAlignment="1" applyProtection="1">
      <alignment horizontal="center" vertical="center"/>
    </xf>
    <xf numFmtId="0" fontId="0" fillId="3" borderId="183" xfId="0" applyFill="1" applyBorder="1" applyAlignment="1" applyProtection="1">
      <alignment horizontal="center" vertical="center"/>
    </xf>
    <xf numFmtId="0" fontId="0" fillId="0" borderId="229" xfId="0" applyBorder="1" applyProtection="1">
      <alignment vertical="center"/>
    </xf>
    <xf numFmtId="0" fontId="0" fillId="0" borderId="232" xfId="0" applyBorder="1" applyProtection="1">
      <alignment vertical="center"/>
    </xf>
    <xf numFmtId="0" fontId="0" fillId="0" borderId="230" xfId="0" applyBorder="1" applyProtection="1">
      <alignment vertical="center"/>
    </xf>
    <xf numFmtId="0" fontId="0" fillId="0" borderId="235" xfId="0" applyBorder="1" applyProtection="1">
      <alignment vertical="center"/>
    </xf>
    <xf numFmtId="0" fontId="2" fillId="5" borderId="45" xfId="0" applyFont="1" applyFill="1" applyBorder="1" applyAlignment="1" applyProtection="1">
      <alignment horizontal="center" vertical="center"/>
    </xf>
    <xf numFmtId="0" fontId="2" fillId="5" borderId="44" xfId="0" applyFont="1" applyFill="1" applyBorder="1" applyAlignment="1" applyProtection="1">
      <alignment horizontal="center" vertical="center"/>
    </xf>
    <xf numFmtId="0" fontId="2" fillId="5" borderId="46" xfId="0" applyFont="1" applyFill="1" applyBorder="1" applyAlignment="1" applyProtection="1">
      <alignment horizontal="center" vertical="center"/>
    </xf>
    <xf numFmtId="0" fontId="2" fillId="6" borderId="169" xfId="0" applyFont="1" applyFill="1" applyBorder="1" applyAlignment="1" applyProtection="1">
      <alignment horizontal="center" vertical="center"/>
    </xf>
    <xf numFmtId="0" fontId="2" fillId="6" borderId="170" xfId="0" applyFont="1" applyFill="1" applyBorder="1" applyAlignment="1" applyProtection="1">
      <alignment horizontal="center" vertical="center"/>
    </xf>
    <xf numFmtId="0" fontId="0" fillId="4" borderId="27" xfId="0" applyFill="1" applyBorder="1" applyAlignment="1" applyProtection="1">
      <alignment horizontal="center" vertical="center"/>
    </xf>
    <xf numFmtId="0" fontId="0" fillId="4" borderId="13" xfId="0" applyFill="1" applyBorder="1" applyAlignment="1" applyProtection="1">
      <alignment horizontal="center" vertical="center"/>
    </xf>
    <xf numFmtId="0" fontId="0" fillId="4"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30" xfId="0" applyFill="1" applyBorder="1" applyAlignment="1" applyProtection="1">
      <alignment horizontal="center" vertical="center"/>
    </xf>
    <xf numFmtId="0" fontId="2" fillId="8" borderId="169" xfId="0" applyFont="1" applyFill="1" applyBorder="1" applyAlignment="1" applyProtection="1">
      <alignment horizontal="center" vertical="center"/>
    </xf>
    <xf numFmtId="0" fontId="2" fillId="8" borderId="171" xfId="0" applyFont="1" applyFill="1" applyBorder="1" applyAlignment="1" applyProtection="1">
      <alignment horizontal="center" vertical="center"/>
    </xf>
    <xf numFmtId="0" fontId="2" fillId="8" borderId="170" xfId="0" applyFont="1" applyFill="1" applyBorder="1" applyAlignment="1" applyProtection="1">
      <alignment horizontal="center" vertical="center"/>
    </xf>
    <xf numFmtId="0" fontId="0" fillId="3" borderId="197" xfId="0" applyFill="1" applyBorder="1" applyAlignment="1" applyProtection="1">
      <alignment horizontal="center" vertical="center"/>
    </xf>
    <xf numFmtId="0" fontId="0" fillId="3" borderId="198" xfId="0" applyFill="1" applyBorder="1" applyAlignment="1" applyProtection="1">
      <alignment horizontal="center" vertical="center"/>
    </xf>
    <xf numFmtId="0" fontId="0" fillId="3" borderId="199" xfId="0" applyFill="1" applyBorder="1" applyAlignment="1" applyProtection="1">
      <alignment horizontal="center" vertical="center"/>
    </xf>
    <xf numFmtId="0" fontId="0" fillId="3" borderId="200" xfId="0" applyFill="1" applyBorder="1" applyAlignment="1" applyProtection="1">
      <alignment horizontal="center" vertical="center"/>
    </xf>
    <xf numFmtId="0" fontId="0" fillId="4" borderId="2" xfId="0" applyFill="1" applyBorder="1" applyAlignment="1" applyProtection="1">
      <alignment horizontal="center" vertical="center"/>
    </xf>
    <xf numFmtId="0" fontId="0" fillId="4" borderId="3" xfId="0" applyFill="1" applyBorder="1" applyAlignment="1" applyProtection="1">
      <alignment horizontal="center" vertical="center"/>
    </xf>
    <xf numFmtId="0" fontId="0" fillId="4" borderId="108" xfId="0" applyFill="1" applyBorder="1" applyAlignment="1">
      <alignment horizontal="center" vertical="center" textRotation="255"/>
    </xf>
    <xf numFmtId="0" fontId="0" fillId="4" borderId="63" xfId="0" applyFill="1" applyBorder="1" applyAlignment="1">
      <alignment horizontal="center" vertical="center" textRotation="255"/>
    </xf>
    <xf numFmtId="0" fontId="0" fillId="4" borderId="184" xfId="0" applyFill="1" applyBorder="1" applyAlignment="1">
      <alignment horizontal="center" vertical="center" textRotation="255"/>
    </xf>
    <xf numFmtId="0" fontId="0" fillId="4" borderId="111" xfId="0" applyFill="1" applyBorder="1" applyAlignment="1">
      <alignment horizontal="center" vertical="center" textRotation="255"/>
    </xf>
    <xf numFmtId="0" fontId="0" fillId="3" borderId="81" xfId="0" applyFill="1" applyBorder="1" applyAlignment="1">
      <alignment horizontal="center" vertical="center" textRotation="255"/>
    </xf>
    <xf numFmtId="0" fontId="0" fillId="3" borderId="82" xfId="0" applyFill="1" applyBorder="1" applyAlignment="1">
      <alignment horizontal="center" vertical="center" textRotation="255"/>
    </xf>
    <xf numFmtId="0" fontId="0" fillId="3" borderId="83" xfId="0" applyFill="1" applyBorder="1" applyAlignment="1">
      <alignment horizontal="center" vertical="center" textRotation="255"/>
    </xf>
    <xf numFmtId="0" fontId="0" fillId="3" borderId="76" xfId="0" applyFill="1" applyBorder="1" applyAlignment="1">
      <alignment horizontal="center" vertical="center" textRotation="255"/>
    </xf>
    <xf numFmtId="0" fontId="0" fillId="3" borderId="69" xfId="0" applyFill="1" applyBorder="1" applyAlignment="1">
      <alignment horizontal="center" vertical="center" textRotation="255"/>
    </xf>
    <xf numFmtId="0" fontId="0" fillId="3" borderId="78" xfId="0" applyFill="1" applyBorder="1" applyAlignment="1">
      <alignment horizontal="center" vertical="center" textRotation="255"/>
    </xf>
    <xf numFmtId="0" fontId="0" fillId="3" borderId="61" xfId="0" applyFill="1" applyBorder="1" applyAlignment="1">
      <alignment horizontal="center" vertical="center" textRotation="255"/>
    </xf>
    <xf numFmtId="0" fontId="0" fillId="3" borderId="191" xfId="0" applyFill="1" applyBorder="1" applyAlignment="1">
      <alignment horizontal="center" vertical="center" textRotation="255"/>
    </xf>
    <xf numFmtId="0" fontId="0" fillId="3" borderId="192" xfId="0" applyFill="1" applyBorder="1" applyAlignment="1">
      <alignment horizontal="center" vertical="center" textRotation="255"/>
    </xf>
    <xf numFmtId="0" fontId="0" fillId="3" borderId="80" xfId="0" applyFill="1" applyBorder="1" applyAlignment="1">
      <alignment horizontal="center" vertical="center" textRotation="255"/>
    </xf>
    <xf numFmtId="0" fontId="0" fillId="3" borderId="65" xfId="0" applyFill="1" applyBorder="1" applyAlignment="1">
      <alignment horizontal="center" vertical="center" textRotation="255"/>
    </xf>
    <xf numFmtId="0" fontId="0" fillId="3" borderId="84" xfId="0" applyFill="1" applyBorder="1" applyAlignment="1">
      <alignment horizontal="center" vertical="center" textRotation="255"/>
    </xf>
    <xf numFmtId="0" fontId="0" fillId="3" borderId="62" xfId="0" applyFill="1" applyBorder="1" applyAlignment="1">
      <alignment horizontal="center" vertical="center" textRotation="255"/>
    </xf>
    <xf numFmtId="0" fontId="0" fillId="3" borderId="85" xfId="0" applyFill="1" applyBorder="1" applyAlignment="1">
      <alignment horizontal="center" vertical="center" textRotation="255"/>
    </xf>
    <xf numFmtId="0" fontId="0" fillId="3" borderId="86" xfId="0" applyFill="1" applyBorder="1" applyAlignment="1">
      <alignment horizontal="center" vertical="center" textRotation="255"/>
    </xf>
    <xf numFmtId="0" fontId="0" fillId="3" borderId="45" xfId="0" applyFill="1" applyBorder="1" applyAlignment="1" applyProtection="1">
      <alignment horizontal="center" vertical="center"/>
    </xf>
    <xf numFmtId="0" fontId="0" fillId="3" borderId="44" xfId="0" applyFill="1" applyBorder="1" applyAlignment="1" applyProtection="1">
      <alignment horizontal="center" vertical="center"/>
    </xf>
    <xf numFmtId="0" fontId="0" fillId="3" borderId="46" xfId="0" applyFill="1" applyBorder="1" applyAlignment="1" applyProtection="1">
      <alignment horizontal="center" vertical="center"/>
    </xf>
    <xf numFmtId="0" fontId="0" fillId="3" borderId="24" xfId="0" applyFill="1" applyBorder="1" applyAlignment="1" applyProtection="1">
      <alignment horizontal="center" vertical="center"/>
    </xf>
    <xf numFmtId="0" fontId="0" fillId="3" borderId="26" xfId="0" applyFill="1" applyBorder="1" applyAlignment="1" applyProtection="1">
      <alignment horizontal="center" vertical="center"/>
    </xf>
    <xf numFmtId="0" fontId="0" fillId="4" borderId="221" xfId="0" applyFill="1" applyBorder="1" applyAlignment="1" applyProtection="1">
      <alignment horizontal="center" vertical="center"/>
    </xf>
    <xf numFmtId="0" fontId="0" fillId="4" borderId="219" xfId="0" applyFill="1" applyBorder="1" applyAlignment="1" applyProtection="1">
      <alignment horizontal="center" vertical="center"/>
    </xf>
    <xf numFmtId="0" fontId="0" fillId="4" borderId="222" xfId="0" applyFill="1" applyBorder="1" applyAlignment="1" applyProtection="1">
      <alignment horizontal="center" vertical="center"/>
    </xf>
    <xf numFmtId="0" fontId="0" fillId="3" borderId="194" xfId="0" applyFill="1" applyBorder="1" applyAlignment="1" applyProtection="1">
      <alignment horizontal="center" vertical="center"/>
    </xf>
    <xf numFmtId="0" fontId="0" fillId="3" borderId="25" xfId="0" applyFill="1" applyBorder="1" applyAlignment="1" applyProtection="1">
      <alignment horizontal="center" vertical="center"/>
    </xf>
    <xf numFmtId="0" fontId="0" fillId="3" borderId="193" xfId="0" applyFill="1" applyBorder="1" applyAlignment="1" applyProtection="1">
      <alignment horizontal="center" vertical="center"/>
    </xf>
    <xf numFmtId="0" fontId="0" fillId="4" borderId="218" xfId="0" applyFill="1" applyBorder="1" applyAlignment="1" applyProtection="1">
      <alignment horizontal="center" vertical="center"/>
    </xf>
    <xf numFmtId="0" fontId="0" fillId="4" borderId="220" xfId="0" applyFill="1" applyBorder="1" applyAlignment="1" applyProtection="1">
      <alignment horizontal="center" vertical="center"/>
    </xf>
    <xf numFmtId="176" fontId="0" fillId="0" borderId="225" xfId="0" applyNumberFormat="1" applyBorder="1" applyProtection="1">
      <alignment vertical="center"/>
    </xf>
    <xf numFmtId="176" fontId="0" fillId="0" borderId="208" xfId="0" applyNumberFormat="1" applyBorder="1" applyProtection="1">
      <alignment vertical="center"/>
    </xf>
    <xf numFmtId="176" fontId="0" fillId="0" borderId="226" xfId="0" applyNumberFormat="1" applyBorder="1" applyProtection="1">
      <alignment vertical="center"/>
    </xf>
    <xf numFmtId="176" fontId="0" fillId="0" borderId="209" xfId="0" applyNumberFormat="1" applyBorder="1" applyProtection="1">
      <alignment vertical="center"/>
    </xf>
    <xf numFmtId="5" fontId="0" fillId="0" borderId="210" xfId="0" applyNumberFormat="1" applyFill="1" applyBorder="1" applyProtection="1">
      <alignment vertical="center"/>
    </xf>
    <xf numFmtId="5" fontId="0" fillId="0" borderId="227" xfId="0" applyNumberFormat="1" applyFill="1" applyBorder="1" applyProtection="1">
      <alignment vertical="center"/>
    </xf>
    <xf numFmtId="5" fontId="0" fillId="0" borderId="61" xfId="0" applyNumberFormat="1" applyFill="1" applyBorder="1" applyProtection="1">
      <alignment vertical="center"/>
    </xf>
    <xf numFmtId="5" fontId="0" fillId="0" borderId="206" xfId="0" applyNumberFormat="1" applyFill="1" applyBorder="1" applyProtection="1">
      <alignment vertical="center"/>
    </xf>
    <xf numFmtId="5" fontId="0" fillId="0" borderId="204" xfId="0" applyNumberFormat="1" applyFill="1" applyBorder="1" applyProtection="1">
      <alignment vertical="center"/>
    </xf>
    <xf numFmtId="5" fontId="0" fillId="0" borderId="205" xfId="0" applyNumberFormat="1" applyFill="1" applyBorder="1" applyProtection="1">
      <alignment vertical="center"/>
    </xf>
    <xf numFmtId="176" fontId="0" fillId="0" borderId="224" xfId="0" applyNumberFormat="1" applyBorder="1" applyProtection="1">
      <alignment vertical="center"/>
    </xf>
    <xf numFmtId="176" fontId="0" fillId="0" borderId="207" xfId="0" applyNumberFormat="1" applyBorder="1" applyProtection="1">
      <alignment vertical="center"/>
    </xf>
  </cellXfs>
  <cellStyles count="2">
    <cellStyle name="ハイパーリンク" xfId="1" builtinId="8"/>
    <cellStyle name="標準" xfId="0" builtinId="0"/>
  </cellStyles>
  <dxfs count="61">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fill>
        <patternFill patternType="solid">
          <bgColor rgb="FFFFF8E5"/>
        </patternFill>
      </fill>
    </dxf>
  </dxfs>
  <tableStyles count="0" defaultTableStyle="TableStyleMedium2" defaultPivotStyle="PivotStyleLight16"/>
  <colors>
    <mruColors>
      <color rgb="FFFF5050"/>
      <color rgb="FFFFF8E5"/>
      <color rgb="FFFF7C80"/>
      <color rgb="FFFFF9E5"/>
      <color rgb="FFFF9999"/>
      <color rgb="FF99CCFF"/>
      <color rgb="FF85C2FF"/>
      <color rgb="FFFFC9C9"/>
      <color rgb="FFA7D97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貯蓄残高!$N$3</c:f>
              <c:strCache>
                <c:ptCount val="1"/>
                <c:pt idx="0">
                  <c:v>貯蓄残高</c:v>
                </c:pt>
              </c:strCache>
            </c:strRef>
          </c:tx>
          <c:spPr>
            <a:solidFill>
              <a:schemeClr val="accent1"/>
            </a:solidFill>
            <a:ln>
              <a:noFill/>
            </a:ln>
            <a:effectLst/>
          </c:spPr>
          <c:invertIfNegative val="0"/>
          <c:cat>
            <c:strRef>
              <c:f>貯蓄残高!$B$4:$B$16</c:f>
              <c:strCache>
                <c:ptCount val="13"/>
                <c:pt idx="0">
                  <c:v>昨年末</c:v>
                </c:pt>
                <c:pt idx="1">
                  <c:v>1月</c:v>
                </c:pt>
                <c:pt idx="2">
                  <c:v>2月</c:v>
                </c:pt>
                <c:pt idx="3">
                  <c:v>3月</c:v>
                </c:pt>
                <c:pt idx="4">
                  <c:v>4月</c:v>
                </c:pt>
                <c:pt idx="5">
                  <c:v>5月</c:v>
                </c:pt>
                <c:pt idx="6">
                  <c:v>6月</c:v>
                </c:pt>
                <c:pt idx="7">
                  <c:v>7月</c:v>
                </c:pt>
                <c:pt idx="8">
                  <c:v>8月</c:v>
                </c:pt>
                <c:pt idx="9">
                  <c:v>9月</c:v>
                </c:pt>
                <c:pt idx="10">
                  <c:v>10月</c:v>
                </c:pt>
                <c:pt idx="11">
                  <c:v>11月</c:v>
                </c:pt>
                <c:pt idx="12">
                  <c:v>12月</c:v>
                </c:pt>
              </c:strCache>
            </c:strRef>
          </c:cat>
          <c:val>
            <c:numRef>
              <c:f>貯蓄残高!$N$4:$N$16</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DF75-491A-9A61-F61D5CD384E7}"/>
            </c:ext>
          </c:extLst>
        </c:ser>
        <c:dLbls>
          <c:showLegendKey val="0"/>
          <c:showVal val="0"/>
          <c:showCatName val="0"/>
          <c:showSerName val="0"/>
          <c:showPercent val="0"/>
          <c:showBubbleSize val="0"/>
        </c:dLbls>
        <c:gapWidth val="219"/>
        <c:overlap val="-27"/>
        <c:axId val="803256504"/>
        <c:axId val="803250928"/>
      </c:barChart>
      <c:catAx>
        <c:axId val="803256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3250928"/>
        <c:crosses val="autoZero"/>
        <c:auto val="1"/>
        <c:lblAlgn val="ctr"/>
        <c:lblOffset val="100"/>
        <c:noMultiLvlLbl val="0"/>
      </c:catAx>
      <c:valAx>
        <c:axId val="803250928"/>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32565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'5月'!$U$3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B3B7-234A-81AC-07245C47847F}"/>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B3B7-234A-81AC-07245C47847F}"/>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B3B7-234A-81AC-07245C47847F}"/>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B3B7-234A-81AC-07245C47847F}"/>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B3B7-234A-81AC-07245C47847F}"/>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B3B7-234A-81AC-07245C47847F}"/>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B3B7-234A-81AC-07245C47847F}"/>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B3B7-234A-81AC-07245C47847F}"/>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B3B7-234A-81AC-07245C47847F}"/>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B3B7-234A-81AC-07245C47847F}"/>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B3B7-234A-81AC-07245C47847F}"/>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B3B7-234A-81AC-07245C47847F}"/>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B3B7-234A-81AC-07245C47847F}"/>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B3B7-234A-81AC-07245C47847F}"/>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B3B7-234A-81AC-07245C47847F}"/>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B3B7-234A-81AC-07245C47847F}"/>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B3B7-234A-81AC-07245C47847F}"/>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B3B7-234A-81AC-07245C47847F}"/>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B3B7-234A-81AC-07245C47847F}"/>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B3B7-234A-81AC-07245C47847F}"/>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B3B7-234A-81AC-07245C47847F}"/>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B3B7-234A-81AC-07245C47847F}"/>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B3B7-234A-81AC-07245C47847F}"/>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B3B7-234A-81AC-07245C47847F}"/>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B3B7-234A-81AC-07245C47847F}"/>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B3B7-234A-81AC-07245C47847F}"/>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B3B7-234A-81AC-07245C47847F}"/>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B3B7-234A-81AC-07245C47847F}"/>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B3B7-234A-81AC-07245C47847F}"/>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B3B7-234A-81AC-07245C47847F}"/>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B3B7-234A-81AC-07245C47847F}"/>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B3B7-234A-81AC-07245C47847F}"/>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B3B7-234A-81AC-07245C47847F}"/>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B3B7-234A-81AC-07245C47847F}"/>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B3B7-234A-81AC-07245C47847F}"/>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B3B7-234A-81AC-07245C47847F}"/>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B3B7-234A-81AC-07245C47847F}"/>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B3B7-234A-81AC-07245C47847F}"/>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B3B7-234A-81AC-07245C47847F}"/>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B3B7-234A-81AC-07245C47847F}"/>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'5月'!$T$4:$T$43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'5月'!$U$4:$U$43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B3B7-234A-81AC-07245C47847F}"/>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'6月'!$U$3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053E-3E4E-A9AA-6BD2D0A5411D}"/>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053E-3E4E-A9AA-6BD2D0A5411D}"/>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053E-3E4E-A9AA-6BD2D0A5411D}"/>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053E-3E4E-A9AA-6BD2D0A5411D}"/>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053E-3E4E-A9AA-6BD2D0A5411D}"/>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053E-3E4E-A9AA-6BD2D0A5411D}"/>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053E-3E4E-A9AA-6BD2D0A5411D}"/>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053E-3E4E-A9AA-6BD2D0A5411D}"/>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053E-3E4E-A9AA-6BD2D0A5411D}"/>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053E-3E4E-A9AA-6BD2D0A5411D}"/>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053E-3E4E-A9AA-6BD2D0A5411D}"/>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053E-3E4E-A9AA-6BD2D0A5411D}"/>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053E-3E4E-A9AA-6BD2D0A5411D}"/>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053E-3E4E-A9AA-6BD2D0A5411D}"/>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053E-3E4E-A9AA-6BD2D0A5411D}"/>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053E-3E4E-A9AA-6BD2D0A5411D}"/>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053E-3E4E-A9AA-6BD2D0A5411D}"/>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053E-3E4E-A9AA-6BD2D0A5411D}"/>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053E-3E4E-A9AA-6BD2D0A5411D}"/>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053E-3E4E-A9AA-6BD2D0A5411D}"/>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053E-3E4E-A9AA-6BD2D0A5411D}"/>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053E-3E4E-A9AA-6BD2D0A5411D}"/>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053E-3E4E-A9AA-6BD2D0A5411D}"/>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053E-3E4E-A9AA-6BD2D0A5411D}"/>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053E-3E4E-A9AA-6BD2D0A5411D}"/>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053E-3E4E-A9AA-6BD2D0A5411D}"/>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053E-3E4E-A9AA-6BD2D0A5411D}"/>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053E-3E4E-A9AA-6BD2D0A5411D}"/>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053E-3E4E-A9AA-6BD2D0A5411D}"/>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053E-3E4E-A9AA-6BD2D0A5411D}"/>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053E-3E4E-A9AA-6BD2D0A5411D}"/>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053E-3E4E-A9AA-6BD2D0A5411D}"/>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053E-3E4E-A9AA-6BD2D0A5411D}"/>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053E-3E4E-A9AA-6BD2D0A5411D}"/>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053E-3E4E-A9AA-6BD2D0A5411D}"/>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053E-3E4E-A9AA-6BD2D0A5411D}"/>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053E-3E4E-A9AA-6BD2D0A5411D}"/>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053E-3E4E-A9AA-6BD2D0A5411D}"/>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053E-3E4E-A9AA-6BD2D0A5411D}"/>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053E-3E4E-A9AA-6BD2D0A5411D}"/>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'6月'!$T$4:$T$43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'6月'!$U$4:$U$43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053E-3E4E-A9AA-6BD2D0A5411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'7月'!$U$3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FE93-C249-96E0-1BD689FC1719}"/>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FE93-C249-96E0-1BD689FC1719}"/>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FE93-C249-96E0-1BD689FC1719}"/>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FE93-C249-96E0-1BD689FC1719}"/>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FE93-C249-96E0-1BD689FC1719}"/>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FE93-C249-96E0-1BD689FC1719}"/>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FE93-C249-96E0-1BD689FC1719}"/>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FE93-C249-96E0-1BD689FC1719}"/>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FE93-C249-96E0-1BD689FC1719}"/>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FE93-C249-96E0-1BD689FC1719}"/>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FE93-C249-96E0-1BD689FC1719}"/>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FE93-C249-96E0-1BD689FC1719}"/>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FE93-C249-96E0-1BD689FC1719}"/>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FE93-C249-96E0-1BD689FC1719}"/>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FE93-C249-96E0-1BD689FC1719}"/>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FE93-C249-96E0-1BD689FC1719}"/>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FE93-C249-96E0-1BD689FC1719}"/>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FE93-C249-96E0-1BD689FC1719}"/>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FE93-C249-96E0-1BD689FC1719}"/>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FE93-C249-96E0-1BD689FC1719}"/>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FE93-C249-96E0-1BD689FC1719}"/>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FE93-C249-96E0-1BD689FC1719}"/>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FE93-C249-96E0-1BD689FC1719}"/>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FE93-C249-96E0-1BD689FC1719}"/>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FE93-C249-96E0-1BD689FC1719}"/>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FE93-C249-96E0-1BD689FC1719}"/>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FE93-C249-96E0-1BD689FC1719}"/>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FE93-C249-96E0-1BD689FC1719}"/>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FE93-C249-96E0-1BD689FC1719}"/>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FE93-C249-96E0-1BD689FC1719}"/>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FE93-C249-96E0-1BD689FC1719}"/>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FE93-C249-96E0-1BD689FC1719}"/>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FE93-C249-96E0-1BD689FC1719}"/>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FE93-C249-96E0-1BD689FC1719}"/>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FE93-C249-96E0-1BD689FC1719}"/>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FE93-C249-96E0-1BD689FC1719}"/>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FE93-C249-96E0-1BD689FC1719}"/>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FE93-C249-96E0-1BD689FC1719}"/>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FE93-C249-96E0-1BD689FC1719}"/>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FE93-C249-96E0-1BD689FC1719}"/>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'7月'!$T$4:$T$43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'7月'!$U$4:$U$43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FE93-C249-96E0-1BD689FC1719}"/>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'8月'!$U$3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A478-644D-89E1-991F7C4CCAD4}"/>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A478-644D-89E1-991F7C4CCAD4}"/>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A478-644D-89E1-991F7C4CCAD4}"/>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A478-644D-89E1-991F7C4CCAD4}"/>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A478-644D-89E1-991F7C4CCAD4}"/>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A478-644D-89E1-991F7C4CCAD4}"/>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A478-644D-89E1-991F7C4CCAD4}"/>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A478-644D-89E1-991F7C4CCAD4}"/>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A478-644D-89E1-991F7C4CCAD4}"/>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A478-644D-89E1-991F7C4CCAD4}"/>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A478-644D-89E1-991F7C4CCAD4}"/>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A478-644D-89E1-991F7C4CCAD4}"/>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A478-644D-89E1-991F7C4CCAD4}"/>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A478-644D-89E1-991F7C4CCAD4}"/>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A478-644D-89E1-991F7C4CCAD4}"/>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A478-644D-89E1-991F7C4CCAD4}"/>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A478-644D-89E1-991F7C4CCAD4}"/>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A478-644D-89E1-991F7C4CCAD4}"/>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A478-644D-89E1-991F7C4CCAD4}"/>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A478-644D-89E1-991F7C4CCAD4}"/>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A478-644D-89E1-991F7C4CCAD4}"/>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A478-644D-89E1-991F7C4CCAD4}"/>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A478-644D-89E1-991F7C4CCAD4}"/>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A478-644D-89E1-991F7C4CCAD4}"/>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A478-644D-89E1-991F7C4CCAD4}"/>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A478-644D-89E1-991F7C4CCAD4}"/>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A478-644D-89E1-991F7C4CCAD4}"/>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A478-644D-89E1-991F7C4CCAD4}"/>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A478-644D-89E1-991F7C4CCAD4}"/>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A478-644D-89E1-991F7C4CCAD4}"/>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A478-644D-89E1-991F7C4CCAD4}"/>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A478-644D-89E1-991F7C4CCAD4}"/>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A478-644D-89E1-991F7C4CCAD4}"/>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A478-644D-89E1-991F7C4CCAD4}"/>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A478-644D-89E1-991F7C4CCAD4}"/>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A478-644D-89E1-991F7C4CCAD4}"/>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A478-644D-89E1-991F7C4CCAD4}"/>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A478-644D-89E1-991F7C4CCAD4}"/>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A478-644D-89E1-991F7C4CCAD4}"/>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A478-644D-89E1-991F7C4CCAD4}"/>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'8月'!$T$4:$T$43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'8月'!$U$4:$U$43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A478-644D-89E1-991F7C4CCAD4}"/>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'9月'!$U$3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7C61-384C-A2EB-D2087169A06B}"/>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7C61-384C-A2EB-D2087169A06B}"/>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7C61-384C-A2EB-D2087169A06B}"/>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7C61-384C-A2EB-D2087169A06B}"/>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7C61-384C-A2EB-D2087169A06B}"/>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7C61-384C-A2EB-D2087169A06B}"/>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7C61-384C-A2EB-D2087169A06B}"/>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7C61-384C-A2EB-D2087169A06B}"/>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7C61-384C-A2EB-D2087169A06B}"/>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7C61-384C-A2EB-D2087169A06B}"/>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7C61-384C-A2EB-D2087169A06B}"/>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7C61-384C-A2EB-D2087169A06B}"/>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7C61-384C-A2EB-D2087169A06B}"/>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7C61-384C-A2EB-D2087169A06B}"/>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7C61-384C-A2EB-D2087169A06B}"/>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7C61-384C-A2EB-D2087169A06B}"/>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7C61-384C-A2EB-D2087169A06B}"/>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7C61-384C-A2EB-D2087169A06B}"/>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7C61-384C-A2EB-D2087169A06B}"/>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7C61-384C-A2EB-D2087169A06B}"/>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7C61-384C-A2EB-D2087169A06B}"/>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7C61-384C-A2EB-D2087169A06B}"/>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7C61-384C-A2EB-D2087169A06B}"/>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7C61-384C-A2EB-D2087169A06B}"/>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7C61-384C-A2EB-D2087169A06B}"/>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7C61-384C-A2EB-D2087169A06B}"/>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7C61-384C-A2EB-D2087169A06B}"/>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7C61-384C-A2EB-D2087169A06B}"/>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7C61-384C-A2EB-D2087169A06B}"/>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7C61-384C-A2EB-D2087169A06B}"/>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7C61-384C-A2EB-D2087169A06B}"/>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7C61-384C-A2EB-D2087169A06B}"/>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7C61-384C-A2EB-D2087169A06B}"/>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7C61-384C-A2EB-D2087169A06B}"/>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7C61-384C-A2EB-D2087169A06B}"/>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7C61-384C-A2EB-D2087169A06B}"/>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7C61-384C-A2EB-D2087169A06B}"/>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7C61-384C-A2EB-D2087169A06B}"/>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7C61-384C-A2EB-D2087169A06B}"/>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7C61-384C-A2EB-D2087169A06B}"/>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'9月'!$T$4:$T$43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'9月'!$U$4:$U$43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7C61-384C-A2EB-D2087169A06B}"/>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'10月'!$U$3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77FD-4549-8A09-548EFFA7117A}"/>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77FD-4549-8A09-548EFFA7117A}"/>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77FD-4549-8A09-548EFFA7117A}"/>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77FD-4549-8A09-548EFFA7117A}"/>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77FD-4549-8A09-548EFFA7117A}"/>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77FD-4549-8A09-548EFFA7117A}"/>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77FD-4549-8A09-548EFFA7117A}"/>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77FD-4549-8A09-548EFFA7117A}"/>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77FD-4549-8A09-548EFFA7117A}"/>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77FD-4549-8A09-548EFFA7117A}"/>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77FD-4549-8A09-548EFFA7117A}"/>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77FD-4549-8A09-548EFFA7117A}"/>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77FD-4549-8A09-548EFFA7117A}"/>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77FD-4549-8A09-548EFFA7117A}"/>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77FD-4549-8A09-548EFFA7117A}"/>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77FD-4549-8A09-548EFFA7117A}"/>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77FD-4549-8A09-548EFFA7117A}"/>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77FD-4549-8A09-548EFFA7117A}"/>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77FD-4549-8A09-548EFFA7117A}"/>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77FD-4549-8A09-548EFFA7117A}"/>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77FD-4549-8A09-548EFFA7117A}"/>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77FD-4549-8A09-548EFFA7117A}"/>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77FD-4549-8A09-548EFFA7117A}"/>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77FD-4549-8A09-548EFFA7117A}"/>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77FD-4549-8A09-548EFFA7117A}"/>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77FD-4549-8A09-548EFFA7117A}"/>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77FD-4549-8A09-548EFFA7117A}"/>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77FD-4549-8A09-548EFFA7117A}"/>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77FD-4549-8A09-548EFFA7117A}"/>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77FD-4549-8A09-548EFFA7117A}"/>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77FD-4549-8A09-548EFFA7117A}"/>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77FD-4549-8A09-548EFFA7117A}"/>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77FD-4549-8A09-548EFFA7117A}"/>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77FD-4549-8A09-548EFFA7117A}"/>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77FD-4549-8A09-548EFFA7117A}"/>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77FD-4549-8A09-548EFFA7117A}"/>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77FD-4549-8A09-548EFFA7117A}"/>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77FD-4549-8A09-548EFFA7117A}"/>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77FD-4549-8A09-548EFFA7117A}"/>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77FD-4549-8A09-548EFFA7117A}"/>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'10月'!$T$4:$T$43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'10月'!$U$4:$U$43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77FD-4549-8A09-548EFFA7117A}"/>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'11月'!$U$3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31ED-D046-BE13-CDC356ACE3BE}"/>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31ED-D046-BE13-CDC356ACE3BE}"/>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31ED-D046-BE13-CDC356ACE3BE}"/>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31ED-D046-BE13-CDC356ACE3BE}"/>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31ED-D046-BE13-CDC356ACE3BE}"/>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31ED-D046-BE13-CDC356ACE3BE}"/>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31ED-D046-BE13-CDC356ACE3BE}"/>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31ED-D046-BE13-CDC356ACE3BE}"/>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31ED-D046-BE13-CDC356ACE3BE}"/>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31ED-D046-BE13-CDC356ACE3BE}"/>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31ED-D046-BE13-CDC356ACE3BE}"/>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31ED-D046-BE13-CDC356ACE3BE}"/>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31ED-D046-BE13-CDC356ACE3BE}"/>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31ED-D046-BE13-CDC356ACE3BE}"/>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31ED-D046-BE13-CDC356ACE3BE}"/>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31ED-D046-BE13-CDC356ACE3BE}"/>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31ED-D046-BE13-CDC356ACE3BE}"/>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31ED-D046-BE13-CDC356ACE3BE}"/>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31ED-D046-BE13-CDC356ACE3BE}"/>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31ED-D046-BE13-CDC356ACE3BE}"/>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31ED-D046-BE13-CDC356ACE3BE}"/>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31ED-D046-BE13-CDC356ACE3BE}"/>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31ED-D046-BE13-CDC356ACE3BE}"/>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31ED-D046-BE13-CDC356ACE3BE}"/>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31ED-D046-BE13-CDC356ACE3BE}"/>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31ED-D046-BE13-CDC356ACE3BE}"/>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31ED-D046-BE13-CDC356ACE3BE}"/>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31ED-D046-BE13-CDC356ACE3BE}"/>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31ED-D046-BE13-CDC356ACE3BE}"/>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31ED-D046-BE13-CDC356ACE3BE}"/>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31ED-D046-BE13-CDC356ACE3BE}"/>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31ED-D046-BE13-CDC356ACE3BE}"/>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31ED-D046-BE13-CDC356ACE3BE}"/>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31ED-D046-BE13-CDC356ACE3BE}"/>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31ED-D046-BE13-CDC356ACE3BE}"/>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31ED-D046-BE13-CDC356ACE3BE}"/>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31ED-D046-BE13-CDC356ACE3BE}"/>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31ED-D046-BE13-CDC356ACE3BE}"/>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31ED-D046-BE13-CDC356ACE3BE}"/>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31ED-D046-BE13-CDC356ACE3BE}"/>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'11月'!$T$4:$T$43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'11月'!$U$4:$U$43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31ED-D046-BE13-CDC356ACE3B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'12月'!$U$3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03D-594F-9898-021B43CAC9ED}"/>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03D-594F-9898-021B43CAC9ED}"/>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103D-594F-9898-021B43CAC9ED}"/>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103D-594F-9898-021B43CAC9ED}"/>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103D-594F-9898-021B43CAC9ED}"/>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103D-594F-9898-021B43CAC9ED}"/>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103D-594F-9898-021B43CAC9ED}"/>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103D-594F-9898-021B43CAC9ED}"/>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103D-594F-9898-021B43CAC9ED}"/>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103D-594F-9898-021B43CAC9ED}"/>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103D-594F-9898-021B43CAC9ED}"/>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103D-594F-9898-021B43CAC9ED}"/>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103D-594F-9898-021B43CAC9ED}"/>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103D-594F-9898-021B43CAC9ED}"/>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103D-594F-9898-021B43CAC9ED}"/>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103D-594F-9898-021B43CAC9ED}"/>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103D-594F-9898-021B43CAC9ED}"/>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103D-594F-9898-021B43CAC9ED}"/>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103D-594F-9898-021B43CAC9ED}"/>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103D-594F-9898-021B43CAC9ED}"/>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103D-594F-9898-021B43CAC9ED}"/>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103D-594F-9898-021B43CAC9ED}"/>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103D-594F-9898-021B43CAC9ED}"/>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103D-594F-9898-021B43CAC9ED}"/>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103D-594F-9898-021B43CAC9ED}"/>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103D-594F-9898-021B43CAC9ED}"/>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103D-594F-9898-021B43CAC9ED}"/>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103D-594F-9898-021B43CAC9ED}"/>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103D-594F-9898-021B43CAC9ED}"/>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103D-594F-9898-021B43CAC9ED}"/>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103D-594F-9898-021B43CAC9ED}"/>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103D-594F-9898-021B43CAC9ED}"/>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103D-594F-9898-021B43CAC9ED}"/>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103D-594F-9898-021B43CAC9ED}"/>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103D-594F-9898-021B43CAC9ED}"/>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103D-594F-9898-021B43CAC9ED}"/>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103D-594F-9898-021B43CAC9ED}"/>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103D-594F-9898-021B43CAC9ED}"/>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103D-594F-9898-021B43CAC9ED}"/>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103D-594F-9898-021B43CAC9ED}"/>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'12月'!$T$4:$T$43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'12月'!$U$4:$U$43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103D-594F-9898-021B43CAC9E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電気代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光熱費!$D$3:$D$4</c:f>
              <c:strCache>
                <c:ptCount val="2"/>
                <c:pt idx="0">
                  <c:v>電気</c:v>
                </c:pt>
                <c:pt idx="1">
                  <c:v>金額</c:v>
                </c:pt>
              </c:strCache>
            </c:strRef>
          </c:tx>
          <c:spPr>
            <a:solidFill>
              <a:schemeClr val="accent4"/>
            </a:solidFill>
            <a:ln>
              <a:noFill/>
            </a:ln>
            <a:effectLst/>
          </c:spPr>
          <c:invertIfNegative val="0"/>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光熱費!$D$5:$D$16</c:f>
              <c:numCache>
                <c:formatCode>"¥"#,##0_);\("¥"#,##0\)</c:formatCode>
                <c:ptCount val="12"/>
              </c:numCache>
            </c:numRef>
          </c:val>
          <c:extLst>
            <c:ext xmlns:c16="http://schemas.microsoft.com/office/drawing/2014/chart" uri="{C3380CC4-5D6E-409C-BE32-E72D297353CC}">
              <c16:uniqueId val="{00000001-8959-0B42-8C90-82F7677BABF8}"/>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光熱費!$C$3:$C$4</c:f>
              <c:strCache>
                <c:ptCount val="2"/>
                <c:pt idx="0">
                  <c:v>電気</c:v>
                </c:pt>
                <c:pt idx="1">
                  <c:v>使用量</c:v>
                </c:pt>
              </c:strCache>
            </c:strRef>
          </c:tx>
          <c:spPr>
            <a:ln w="28575" cap="rnd">
              <a:solidFill>
                <a:schemeClr val="accent2"/>
              </a:solidFill>
              <a:round/>
            </a:ln>
            <a:effectLst/>
          </c:spPr>
          <c:marker>
            <c:symbol val="none"/>
          </c:marker>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光熱費!$C$5:$C$16</c:f>
              <c:numCache>
                <c:formatCode>#"kWh"</c:formatCode>
                <c:ptCount val="12"/>
              </c:numCache>
            </c:numRef>
          </c:val>
          <c:smooth val="0"/>
          <c:extLst>
            <c:ext xmlns:c16="http://schemas.microsoft.com/office/drawing/2014/chart" uri="{C3380CC4-5D6E-409C-BE32-E72D297353CC}">
              <c16:uniqueId val="{00000000-8959-0B42-8C90-82F7677BABF8}"/>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kWh&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ガス代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光熱費!$F$3:$F$4</c:f>
              <c:strCache>
                <c:ptCount val="2"/>
                <c:pt idx="0">
                  <c:v>ガス</c:v>
                </c:pt>
                <c:pt idx="1">
                  <c:v>金額</c:v>
                </c:pt>
              </c:strCache>
            </c:strRef>
          </c:tx>
          <c:spPr>
            <a:solidFill>
              <a:schemeClr val="accent2">
                <a:shade val="76000"/>
              </a:schemeClr>
            </a:solidFill>
            <a:ln>
              <a:noFill/>
            </a:ln>
            <a:effectLst/>
          </c:spPr>
          <c:invertIfNegative val="0"/>
          <c:val>
            <c:numRef>
              <c:f>光熱費!$F$5:$F$16</c:f>
              <c:numCache>
                <c:formatCode>"¥"#,##0_);\("¥"#,##0\)</c:formatCode>
                <c:ptCount val="12"/>
              </c:numCache>
            </c:numRef>
          </c:val>
          <c:extLst>
            <c:ext xmlns:c16="http://schemas.microsoft.com/office/drawing/2014/chart" uri="{C3380CC4-5D6E-409C-BE32-E72D297353CC}">
              <c16:uniqueId val="{00000000-61C9-6A45-8C38-9A45A87A6050}"/>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光熱費!$E$3:$E$4</c:f>
              <c:strCache>
                <c:ptCount val="2"/>
                <c:pt idx="0">
                  <c:v>ガス</c:v>
                </c:pt>
                <c:pt idx="1">
                  <c:v>使用量</c:v>
                </c:pt>
              </c:strCache>
            </c:strRef>
          </c:tx>
          <c:spPr>
            <a:ln w="28575" cap="rnd">
              <a:solidFill>
                <a:schemeClr val="accent2">
                  <a:tint val="77000"/>
                </a:schemeClr>
              </a:solidFill>
              <a:round/>
            </a:ln>
            <a:effectLst/>
          </c:spPr>
          <c:marker>
            <c:symbol val="none"/>
          </c:marker>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光熱費!$E$5:$E$16</c:f>
              <c:numCache>
                <c:formatCode>#"㎥"</c:formatCode>
                <c:ptCount val="12"/>
              </c:numCache>
            </c:numRef>
          </c:val>
          <c:smooth val="0"/>
          <c:extLst>
            <c:ext xmlns:c16="http://schemas.microsoft.com/office/drawing/2014/chart" uri="{C3380CC4-5D6E-409C-BE32-E72D297353CC}">
              <c16:uniqueId val="{00000001-61C9-6A45-8C38-9A45A87A6050}"/>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水道代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光熱費!$H$3:$H$4</c:f>
              <c:strCache>
                <c:ptCount val="2"/>
                <c:pt idx="0">
                  <c:v>水道</c:v>
                </c:pt>
                <c:pt idx="1">
                  <c:v>金額</c:v>
                </c:pt>
              </c:strCache>
            </c:strRef>
          </c:tx>
          <c:spPr>
            <a:solidFill>
              <a:schemeClr val="accent1">
                <a:shade val="76000"/>
              </a:schemeClr>
            </a:solidFill>
            <a:ln>
              <a:noFill/>
            </a:ln>
            <a:effectLst/>
          </c:spPr>
          <c:invertIfNegative val="0"/>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光熱費!$H$5:$H$16</c:f>
              <c:numCache>
                <c:formatCode>"¥"#,##0_);\("¥"#,##0\)</c:formatCode>
                <c:ptCount val="12"/>
              </c:numCache>
            </c:numRef>
          </c:val>
          <c:extLst>
            <c:ext xmlns:c16="http://schemas.microsoft.com/office/drawing/2014/chart" uri="{C3380CC4-5D6E-409C-BE32-E72D297353CC}">
              <c16:uniqueId val="{00000000-AD05-5A45-BA3C-23C02A3E82BA}"/>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光熱費!$G$3:$G$4</c:f>
              <c:strCache>
                <c:ptCount val="2"/>
                <c:pt idx="0">
                  <c:v>水道</c:v>
                </c:pt>
                <c:pt idx="1">
                  <c:v>使用量</c:v>
                </c:pt>
              </c:strCache>
            </c:strRef>
          </c:tx>
          <c:spPr>
            <a:ln w="28575" cap="rnd">
              <a:solidFill>
                <a:schemeClr val="accent1">
                  <a:tint val="77000"/>
                </a:schemeClr>
              </a:solidFill>
              <a:round/>
            </a:ln>
            <a:effectLst/>
          </c:spPr>
          <c:marker>
            <c:symbol val="none"/>
          </c:marker>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光熱費!$G$5:$G$16</c:f>
              <c:numCache>
                <c:formatCode>#"㎥"</c:formatCode>
                <c:ptCount val="12"/>
              </c:numCache>
            </c:numRef>
          </c:val>
          <c:smooth val="0"/>
          <c:extLst>
            <c:ext xmlns:c16="http://schemas.microsoft.com/office/drawing/2014/chart" uri="{C3380CC4-5D6E-409C-BE32-E72D297353CC}">
              <c16:uniqueId val="{00000001-AD05-5A45-BA3C-23C02A3E82BA}"/>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水道光熱費計</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光熱費!$I$4</c:f>
              <c:strCache>
                <c:ptCount val="1"/>
                <c:pt idx="0">
                  <c:v>水道光熱費計</c:v>
                </c:pt>
              </c:strCache>
            </c:strRef>
          </c:tx>
          <c:spPr>
            <a:solidFill>
              <a:schemeClr val="accent6"/>
            </a:solidFill>
            <a:ln>
              <a:noFill/>
            </a:ln>
            <a:effectLst/>
          </c:spPr>
          <c:invertIfNegative val="0"/>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光熱費!$I$5:$I$16</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A37-4B43-88F5-CCA507391A72}"/>
            </c:ext>
          </c:extLst>
        </c:ser>
        <c:dLbls>
          <c:showLegendKey val="0"/>
          <c:showVal val="0"/>
          <c:showCatName val="0"/>
          <c:showSerName val="0"/>
          <c:showPercent val="0"/>
          <c:showBubbleSize val="0"/>
        </c:dLbls>
        <c:gapWidth val="219"/>
        <c:overlap val="-27"/>
        <c:axId val="878603232"/>
        <c:axId val="759093552"/>
      </c:barChart>
      <c:valAx>
        <c:axId val="759093552"/>
        <c:scaling>
          <c:orientation val="minMax"/>
        </c:scaling>
        <c:delete val="0"/>
        <c:axPos val="r"/>
        <c:majorGridlines>
          <c:spPr>
            <a:ln w="9525" cap="flat" cmpd="sng" algn="ctr">
              <a:solidFill>
                <a:schemeClr val="tx1">
                  <a:lumMod val="15000"/>
                  <a:lumOff val="85000"/>
                </a:schemeClr>
              </a:solidFill>
              <a:round/>
            </a:ln>
            <a:effectLst/>
          </c:spPr>
        </c:majorGridlines>
        <c:numFmt formatCode="&quot;¥&quot;#,##0_);[Red]\(&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316B-9A41-9866-0D668CBA0C5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2-316B-9A41-9866-0D668CBA0C5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3-316B-9A41-9866-0D668CBA0C5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4-316B-9A41-9866-0D668CBA0C5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5-316B-9A41-9866-0D668CBA0C5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6-316B-9A41-9866-0D668CBA0C5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7-316B-9A41-9866-0D668CBA0C5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8-316B-9A41-9866-0D668CBA0C5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09-316B-9A41-9866-0D668CBA0C5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0A-316B-9A41-9866-0D668CBA0C5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0B-316B-9A41-9866-0D668CBA0C5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0C-316B-9A41-9866-0D668CBA0C5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0D-316B-9A41-9866-0D668CBA0C5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0E-316B-9A41-9866-0D668CBA0C5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0F-316B-9A41-9866-0D668CBA0C5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0-316B-9A41-9866-0D668CBA0C5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11-316B-9A41-9866-0D668CBA0C5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12-316B-9A41-9866-0D668CBA0C5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13-316B-9A41-9866-0D668CBA0C5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14-316B-9A41-9866-0D668CBA0C5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15-316B-9A41-9866-0D668CBA0C5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AFA9-466F-8650-E8B6EC9A9CF7}"/>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AFA9-466F-8650-E8B6EC9A9CF7}"/>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AFA9-466F-8650-E8B6EC9A9CF7}"/>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AFA9-466F-8650-E8B6EC9A9CF7}"/>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A5F9-9349-832F-0264D29078B1}"/>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A5F9-9349-832F-0264D29078B1}"/>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A5F9-9349-832F-0264D29078B1}"/>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A5F9-9349-832F-0264D29078B1}"/>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A5F9-9349-832F-0264D29078B1}"/>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A5F9-9349-832F-0264D29078B1}"/>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A5F9-9349-832F-0264D29078B1}"/>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A5F9-9349-832F-0264D29078B1}"/>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A5F9-9349-832F-0264D29078B1}"/>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A5F9-9349-832F-0264D29078B1}"/>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A5F9-9349-832F-0264D29078B1}"/>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A5F9-9349-832F-0264D29078B1}"/>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A5F9-9349-832F-0264D29078B1}"/>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A5F9-9349-832F-0264D29078B1}"/>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A5F9-9349-832F-0264D29078B1}"/>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00-316B-9A41-9866-0D668CBA0C5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'2月'!$U$3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8E74-2048-A947-2336CC64DD1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8E74-2048-A947-2336CC64DD1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8E74-2048-A947-2336CC64DD1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8E74-2048-A947-2336CC64DD1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8E74-2048-A947-2336CC64DD1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8E74-2048-A947-2336CC64DD1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8E74-2048-A947-2336CC64DD1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8E74-2048-A947-2336CC64DD1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8E74-2048-A947-2336CC64DD1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8E74-2048-A947-2336CC64DD1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8E74-2048-A947-2336CC64DD1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8E74-2048-A947-2336CC64DD1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8E74-2048-A947-2336CC64DD1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8E74-2048-A947-2336CC64DD1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8E74-2048-A947-2336CC64DD1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8E74-2048-A947-2336CC64DD1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8E74-2048-A947-2336CC64DD1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8E74-2048-A947-2336CC64DD1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8E74-2048-A947-2336CC64DD1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8E74-2048-A947-2336CC64DD1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8E74-2048-A947-2336CC64DD1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8E74-2048-A947-2336CC64DD15}"/>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8E74-2048-A947-2336CC64DD15}"/>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8E74-2048-A947-2336CC64DD15}"/>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8E74-2048-A947-2336CC64DD15}"/>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8E74-2048-A947-2336CC64DD15}"/>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8E74-2048-A947-2336CC64DD15}"/>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8E74-2048-A947-2336CC64DD15}"/>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8E74-2048-A947-2336CC64DD15}"/>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8E74-2048-A947-2336CC64DD15}"/>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8E74-2048-A947-2336CC64DD15}"/>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8E74-2048-A947-2336CC64DD15}"/>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8E74-2048-A947-2336CC64DD15}"/>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8E74-2048-A947-2336CC64DD15}"/>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8E74-2048-A947-2336CC64DD15}"/>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8E74-2048-A947-2336CC64DD15}"/>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8E74-2048-A947-2336CC64DD15}"/>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8E74-2048-A947-2336CC64DD15}"/>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8E74-2048-A947-2336CC64DD15}"/>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8E74-2048-A947-2336CC64DD15}"/>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'2月'!$T$4:$T$43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'2月'!$U$4:$U$43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8E74-2048-A947-2336CC64DD1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'3月'!$U$3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992-9241-848A-EB63D87A228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992-9241-848A-EB63D87A228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1992-9241-848A-EB63D87A228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1992-9241-848A-EB63D87A228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1992-9241-848A-EB63D87A228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1992-9241-848A-EB63D87A228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1992-9241-848A-EB63D87A228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1992-9241-848A-EB63D87A228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1992-9241-848A-EB63D87A228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1992-9241-848A-EB63D87A228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1992-9241-848A-EB63D87A228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1992-9241-848A-EB63D87A228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1992-9241-848A-EB63D87A228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1992-9241-848A-EB63D87A228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1992-9241-848A-EB63D87A228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1992-9241-848A-EB63D87A228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1992-9241-848A-EB63D87A228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1992-9241-848A-EB63D87A228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1992-9241-848A-EB63D87A228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1992-9241-848A-EB63D87A228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1992-9241-848A-EB63D87A228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1992-9241-848A-EB63D87A2285}"/>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1992-9241-848A-EB63D87A2285}"/>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1992-9241-848A-EB63D87A2285}"/>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1992-9241-848A-EB63D87A2285}"/>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1992-9241-848A-EB63D87A2285}"/>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1992-9241-848A-EB63D87A2285}"/>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1992-9241-848A-EB63D87A2285}"/>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1992-9241-848A-EB63D87A2285}"/>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1992-9241-848A-EB63D87A2285}"/>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1992-9241-848A-EB63D87A2285}"/>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1992-9241-848A-EB63D87A2285}"/>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1992-9241-848A-EB63D87A2285}"/>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1992-9241-848A-EB63D87A2285}"/>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1992-9241-848A-EB63D87A2285}"/>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1992-9241-848A-EB63D87A2285}"/>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1992-9241-848A-EB63D87A2285}"/>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1992-9241-848A-EB63D87A2285}"/>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1992-9241-848A-EB63D87A2285}"/>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1992-9241-848A-EB63D87A2285}"/>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'3月'!$T$4:$T$43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'3月'!$U$4:$U$43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1992-9241-848A-EB63D87A228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'4月'!$U$3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4CC3-E241-977F-2E378BD4C3AE}"/>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4CC3-E241-977F-2E378BD4C3AE}"/>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4CC3-E241-977F-2E378BD4C3AE}"/>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4CC3-E241-977F-2E378BD4C3AE}"/>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4CC3-E241-977F-2E378BD4C3AE}"/>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4CC3-E241-977F-2E378BD4C3AE}"/>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4CC3-E241-977F-2E378BD4C3AE}"/>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4CC3-E241-977F-2E378BD4C3AE}"/>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4CC3-E241-977F-2E378BD4C3AE}"/>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4CC3-E241-977F-2E378BD4C3AE}"/>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4CC3-E241-977F-2E378BD4C3AE}"/>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4CC3-E241-977F-2E378BD4C3AE}"/>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4CC3-E241-977F-2E378BD4C3AE}"/>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4CC3-E241-977F-2E378BD4C3AE}"/>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4CC3-E241-977F-2E378BD4C3AE}"/>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4CC3-E241-977F-2E378BD4C3AE}"/>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4CC3-E241-977F-2E378BD4C3AE}"/>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4CC3-E241-977F-2E378BD4C3AE}"/>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4CC3-E241-977F-2E378BD4C3AE}"/>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4CC3-E241-977F-2E378BD4C3AE}"/>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4CC3-E241-977F-2E378BD4C3AE}"/>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4CC3-E241-977F-2E378BD4C3AE}"/>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4CC3-E241-977F-2E378BD4C3AE}"/>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4CC3-E241-977F-2E378BD4C3AE}"/>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4CC3-E241-977F-2E378BD4C3AE}"/>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4CC3-E241-977F-2E378BD4C3AE}"/>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4CC3-E241-977F-2E378BD4C3AE}"/>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4CC3-E241-977F-2E378BD4C3AE}"/>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4CC3-E241-977F-2E378BD4C3AE}"/>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4CC3-E241-977F-2E378BD4C3AE}"/>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4CC3-E241-977F-2E378BD4C3AE}"/>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4CC3-E241-977F-2E378BD4C3AE}"/>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4CC3-E241-977F-2E378BD4C3AE}"/>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4CC3-E241-977F-2E378BD4C3AE}"/>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4CC3-E241-977F-2E378BD4C3AE}"/>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4CC3-E241-977F-2E378BD4C3AE}"/>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4CC3-E241-977F-2E378BD4C3AE}"/>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4CC3-E241-977F-2E378BD4C3AE}"/>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4CC3-E241-977F-2E378BD4C3AE}"/>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4CC3-E241-977F-2E378BD4C3AE}"/>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'4月'!$T$4:$T$43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'4月'!$U$4:$U$43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4CC3-E241-977F-2E378BD4C3A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Reversed" id="22">
  <a:schemeClr val="accent2"/>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736600</xdr:colOff>
      <xdr:row>33</xdr:row>
      <xdr:rowOff>12700</xdr:rowOff>
    </xdr:from>
    <xdr:to>
      <xdr:col>7</xdr:col>
      <xdr:colOff>685800</xdr:colOff>
      <xdr:row>50</xdr:row>
      <xdr:rowOff>165100</xdr:rowOff>
    </xdr:to>
    <xdr:sp macro="" textlink="">
      <xdr:nvSpPr>
        <xdr:cNvPr id="1025" name="AutoShape 1">
          <a:extLst>
            <a:ext uri="{FF2B5EF4-FFF2-40B4-BE49-F238E27FC236}">
              <a16:creationId xmlns:a16="http://schemas.microsoft.com/office/drawing/2014/main" id="{11C83E0C-C0A1-BE43-8065-C728F5F889C0}"/>
            </a:ext>
          </a:extLst>
        </xdr:cNvPr>
        <xdr:cNvSpPr>
          <a:spLocks noChangeAspect="1" noChangeArrowheads="1"/>
        </xdr:cNvSpPr>
      </xdr:nvSpPr>
      <xdr:spPr bwMode="auto">
        <a:xfrm>
          <a:off x="736600" y="774700"/>
          <a:ext cx="5372100" cy="4470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36</xdr:row>
      <xdr:rowOff>0</xdr:rowOff>
    </xdr:from>
    <xdr:to>
      <xdr:col>13</xdr:col>
      <xdr:colOff>368300</xdr:colOff>
      <xdr:row>53</xdr:row>
      <xdr:rowOff>50800</xdr:rowOff>
    </xdr:to>
    <xdr:pic>
      <xdr:nvPicPr>
        <xdr:cNvPr id="3" name="図 2">
          <a:extLst>
            <a:ext uri="{FF2B5EF4-FFF2-40B4-BE49-F238E27FC236}">
              <a16:creationId xmlns:a16="http://schemas.microsoft.com/office/drawing/2014/main" id="{4C8C8254-AF21-AD49-AD1E-1D10EFFE0ABB}"/>
            </a:ext>
          </a:extLst>
        </xdr:cNvPr>
        <xdr:cNvPicPr>
          <a:picLocks noChangeAspect="1"/>
        </xdr:cNvPicPr>
      </xdr:nvPicPr>
      <xdr:blipFill>
        <a:blip xmlns:r="http://schemas.openxmlformats.org/officeDocument/2006/relationships" r:embed="rId1"/>
        <a:stretch>
          <a:fillRect/>
        </a:stretch>
      </xdr:blipFill>
      <xdr:spPr>
        <a:xfrm>
          <a:off x="774700" y="9144000"/>
          <a:ext cx="9664700" cy="4368800"/>
        </a:xfrm>
        <a:prstGeom prst="rect">
          <a:avLst/>
        </a:prstGeom>
        <a:ln>
          <a:solidFill>
            <a:schemeClr val="bg1">
              <a:lumMod val="85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459000</xdr:colOff>
      <xdr:row>61</xdr:row>
      <xdr:rowOff>7043</xdr:rowOff>
    </xdr:from>
    <xdr:to>
      <xdr:col>9</xdr:col>
      <xdr:colOff>537569</xdr:colOff>
      <xdr:row>80</xdr:row>
      <xdr:rowOff>189462</xdr:rowOff>
    </xdr:to>
    <xdr:graphicFrame macro="">
      <xdr:nvGraphicFramePr>
        <xdr:cNvPr id="2" name="グラフ 1">
          <a:extLst>
            <a:ext uri="{FF2B5EF4-FFF2-40B4-BE49-F238E27FC236}">
              <a16:creationId xmlns:a16="http://schemas.microsoft.com/office/drawing/2014/main" id="{EF9A9533-B50C-C743-B95F-1BA6131823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480167</xdr:colOff>
      <xdr:row>61</xdr:row>
      <xdr:rowOff>7044</xdr:rowOff>
    </xdr:from>
    <xdr:to>
      <xdr:col>9</xdr:col>
      <xdr:colOff>558736</xdr:colOff>
      <xdr:row>80</xdr:row>
      <xdr:rowOff>189463</xdr:rowOff>
    </xdr:to>
    <xdr:graphicFrame macro="">
      <xdr:nvGraphicFramePr>
        <xdr:cNvPr id="2" name="グラフ 1">
          <a:extLst>
            <a:ext uri="{FF2B5EF4-FFF2-40B4-BE49-F238E27FC236}">
              <a16:creationId xmlns:a16="http://schemas.microsoft.com/office/drawing/2014/main" id="{9E7331E2-D7E2-3F46-8789-8D1CBBB692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2" name="グラフ 1">
          <a:extLst>
            <a:ext uri="{FF2B5EF4-FFF2-40B4-BE49-F238E27FC236}">
              <a16:creationId xmlns:a16="http://schemas.microsoft.com/office/drawing/2014/main" id="{DD67584E-7720-694E-A061-EEDE14FC2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395501</xdr:colOff>
      <xdr:row>61</xdr:row>
      <xdr:rowOff>28210</xdr:rowOff>
    </xdr:from>
    <xdr:to>
      <xdr:col>9</xdr:col>
      <xdr:colOff>474070</xdr:colOff>
      <xdr:row>80</xdr:row>
      <xdr:rowOff>210629</xdr:rowOff>
    </xdr:to>
    <xdr:graphicFrame macro="">
      <xdr:nvGraphicFramePr>
        <xdr:cNvPr id="2" name="グラフ 1">
          <a:extLst>
            <a:ext uri="{FF2B5EF4-FFF2-40B4-BE49-F238E27FC236}">
              <a16:creationId xmlns:a16="http://schemas.microsoft.com/office/drawing/2014/main" id="{F3FCFA15-1AA3-5648-873F-B57F59F802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416667</xdr:colOff>
      <xdr:row>61</xdr:row>
      <xdr:rowOff>7044</xdr:rowOff>
    </xdr:from>
    <xdr:to>
      <xdr:col>9</xdr:col>
      <xdr:colOff>495236</xdr:colOff>
      <xdr:row>80</xdr:row>
      <xdr:rowOff>189463</xdr:rowOff>
    </xdr:to>
    <xdr:graphicFrame macro="">
      <xdr:nvGraphicFramePr>
        <xdr:cNvPr id="2" name="グラフ 1">
          <a:extLst>
            <a:ext uri="{FF2B5EF4-FFF2-40B4-BE49-F238E27FC236}">
              <a16:creationId xmlns:a16="http://schemas.microsoft.com/office/drawing/2014/main" id="{6B03D9A9-640C-CE45-B431-CCE81821E7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416667</xdr:colOff>
      <xdr:row>61</xdr:row>
      <xdr:rowOff>7043</xdr:rowOff>
    </xdr:from>
    <xdr:to>
      <xdr:col>9</xdr:col>
      <xdr:colOff>495236</xdr:colOff>
      <xdr:row>80</xdr:row>
      <xdr:rowOff>189462</xdr:rowOff>
    </xdr:to>
    <xdr:graphicFrame macro="">
      <xdr:nvGraphicFramePr>
        <xdr:cNvPr id="2" name="グラフ 1">
          <a:extLst>
            <a:ext uri="{FF2B5EF4-FFF2-40B4-BE49-F238E27FC236}">
              <a16:creationId xmlns:a16="http://schemas.microsoft.com/office/drawing/2014/main" id="{F0B0218E-D8AC-2948-8CA2-060B624717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416667</xdr:colOff>
      <xdr:row>61</xdr:row>
      <xdr:rowOff>7043</xdr:rowOff>
    </xdr:from>
    <xdr:to>
      <xdr:col>9</xdr:col>
      <xdr:colOff>495236</xdr:colOff>
      <xdr:row>80</xdr:row>
      <xdr:rowOff>189462</xdr:rowOff>
    </xdr:to>
    <xdr:graphicFrame macro="">
      <xdr:nvGraphicFramePr>
        <xdr:cNvPr id="2" name="グラフ 1">
          <a:extLst>
            <a:ext uri="{FF2B5EF4-FFF2-40B4-BE49-F238E27FC236}">
              <a16:creationId xmlns:a16="http://schemas.microsoft.com/office/drawing/2014/main" id="{973EEA01-B193-9F4C-9AF1-27B63AC387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199572</xdr:colOff>
      <xdr:row>7</xdr:row>
      <xdr:rowOff>110671</xdr:rowOff>
    </xdr:from>
    <xdr:to>
      <xdr:col>10</xdr:col>
      <xdr:colOff>317500</xdr:colOff>
      <xdr:row>10</xdr:row>
      <xdr:rowOff>136071</xdr:rowOff>
    </xdr:to>
    <xdr:sp macro="" textlink="">
      <xdr:nvSpPr>
        <xdr:cNvPr id="2" name="テキスト ボックス 1">
          <a:extLst>
            <a:ext uri="{FF2B5EF4-FFF2-40B4-BE49-F238E27FC236}">
              <a16:creationId xmlns:a16="http://schemas.microsoft.com/office/drawing/2014/main" id="{26D98127-D0E6-4B21-8E9E-05AA9316F903}"/>
            </a:ext>
          </a:extLst>
        </xdr:cNvPr>
        <xdr:cNvSpPr txBox="1"/>
      </xdr:nvSpPr>
      <xdr:spPr>
        <a:xfrm>
          <a:off x="7870599" y="1896609"/>
          <a:ext cx="1977571" cy="790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支出は</a:t>
          </a:r>
          <a:r>
            <a:rPr kumimoji="1" lang="en-US" altLang="ja-JP" sz="1100"/>
            <a:t>1</a:t>
          </a:r>
          <a:r>
            <a:rPr kumimoji="1" lang="ja-JP" altLang="en-US" sz="1100"/>
            <a:t>か月あたりの金額を</a:t>
          </a:r>
          <a:endParaRPr kumimoji="1" lang="en-US" altLang="ja-JP" sz="1100"/>
        </a:p>
        <a:p>
          <a:r>
            <a:rPr kumimoji="1" lang="ja-JP" altLang="en-US" sz="1100"/>
            <a:t>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22860</xdr:colOff>
      <xdr:row>19</xdr:row>
      <xdr:rowOff>0</xdr:rowOff>
    </xdr:from>
    <xdr:to>
      <xdr:col>8</xdr:col>
      <xdr:colOff>381000</xdr:colOff>
      <xdr:row>33</xdr:row>
      <xdr:rowOff>12700</xdr:rowOff>
    </xdr:to>
    <xdr:graphicFrame macro="">
      <xdr:nvGraphicFramePr>
        <xdr:cNvPr id="7" name="グラフ 6">
          <a:extLst>
            <a:ext uri="{FF2B5EF4-FFF2-40B4-BE49-F238E27FC236}">
              <a16:creationId xmlns:a16="http://schemas.microsoft.com/office/drawing/2014/main" id="{490A1D34-9DC2-4210-9E01-FCA30261BF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20</xdr:row>
      <xdr:rowOff>158750</xdr:rowOff>
    </xdr:from>
    <xdr:to>
      <xdr:col>5</xdr:col>
      <xdr:colOff>0</xdr:colOff>
      <xdr:row>31</xdr:row>
      <xdr:rowOff>107950</xdr:rowOff>
    </xdr:to>
    <xdr:graphicFrame macro="">
      <xdr:nvGraphicFramePr>
        <xdr:cNvPr id="2" name="グラフ 1">
          <a:extLst>
            <a:ext uri="{FF2B5EF4-FFF2-40B4-BE49-F238E27FC236}">
              <a16:creationId xmlns:a16="http://schemas.microsoft.com/office/drawing/2014/main" id="{2E0F3C66-0D70-4346-B499-D7188970058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558800</xdr:colOff>
      <xdr:row>20</xdr:row>
      <xdr:rowOff>190500</xdr:rowOff>
    </xdr:from>
    <xdr:to>
      <xdr:col>10</xdr:col>
      <xdr:colOff>368300</xdr:colOff>
      <xdr:row>31</xdr:row>
      <xdr:rowOff>139700</xdr:rowOff>
    </xdr:to>
    <xdr:graphicFrame macro="">
      <xdr:nvGraphicFramePr>
        <xdr:cNvPr id="3" name="グラフ 2">
          <a:extLst>
            <a:ext uri="{FF2B5EF4-FFF2-40B4-BE49-F238E27FC236}">
              <a16:creationId xmlns:a16="http://schemas.microsoft.com/office/drawing/2014/main" id="{A15030B7-B207-E341-8D56-479C9A667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101600</xdr:colOff>
      <xdr:row>33</xdr:row>
      <xdr:rowOff>101600</xdr:rowOff>
    </xdr:from>
    <xdr:to>
      <xdr:col>4</xdr:col>
      <xdr:colOff>863600</xdr:colOff>
      <xdr:row>44</xdr:row>
      <xdr:rowOff>50800</xdr:rowOff>
    </xdr:to>
    <xdr:graphicFrame macro="">
      <xdr:nvGraphicFramePr>
        <xdr:cNvPr id="4" name="グラフ 3">
          <a:extLst>
            <a:ext uri="{FF2B5EF4-FFF2-40B4-BE49-F238E27FC236}">
              <a16:creationId xmlns:a16="http://schemas.microsoft.com/office/drawing/2014/main" id="{7225A32C-1657-1B4D-8178-2F25317190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584200</xdr:colOff>
      <xdr:row>33</xdr:row>
      <xdr:rowOff>88900</xdr:rowOff>
    </xdr:from>
    <xdr:to>
      <xdr:col>10</xdr:col>
      <xdr:colOff>393700</xdr:colOff>
      <xdr:row>44</xdr:row>
      <xdr:rowOff>38100</xdr:rowOff>
    </xdr:to>
    <xdr:graphicFrame macro="">
      <xdr:nvGraphicFramePr>
        <xdr:cNvPr id="5" name="グラフ 4">
          <a:extLst>
            <a:ext uri="{FF2B5EF4-FFF2-40B4-BE49-F238E27FC236}">
              <a16:creationId xmlns:a16="http://schemas.microsoft.com/office/drawing/2014/main" id="{610422A4-FF63-AB4C-A4CE-51D175FDB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9" name="グラフ 8">
          <a:extLst>
            <a:ext uri="{FF2B5EF4-FFF2-40B4-BE49-F238E27FC236}">
              <a16:creationId xmlns:a16="http://schemas.microsoft.com/office/drawing/2014/main" id="{C889E28D-3F38-E44B-8C1F-B00BE89D2E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2" name="グラフ 1">
          <a:extLst>
            <a:ext uri="{FF2B5EF4-FFF2-40B4-BE49-F238E27FC236}">
              <a16:creationId xmlns:a16="http://schemas.microsoft.com/office/drawing/2014/main" id="{71FCEDBB-751D-DE44-A5AF-31A0560053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459000</xdr:colOff>
      <xdr:row>61</xdr:row>
      <xdr:rowOff>28210</xdr:rowOff>
    </xdr:from>
    <xdr:to>
      <xdr:col>9</xdr:col>
      <xdr:colOff>537569</xdr:colOff>
      <xdr:row>80</xdr:row>
      <xdr:rowOff>210629</xdr:rowOff>
    </xdr:to>
    <xdr:graphicFrame macro="">
      <xdr:nvGraphicFramePr>
        <xdr:cNvPr id="2" name="グラフ 1">
          <a:extLst>
            <a:ext uri="{FF2B5EF4-FFF2-40B4-BE49-F238E27FC236}">
              <a16:creationId xmlns:a16="http://schemas.microsoft.com/office/drawing/2014/main" id="{6190B296-D919-144B-9704-354CAC4278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416667</xdr:colOff>
      <xdr:row>61</xdr:row>
      <xdr:rowOff>49376</xdr:rowOff>
    </xdr:from>
    <xdr:to>
      <xdr:col>9</xdr:col>
      <xdr:colOff>495236</xdr:colOff>
      <xdr:row>80</xdr:row>
      <xdr:rowOff>231795</xdr:rowOff>
    </xdr:to>
    <xdr:graphicFrame macro="">
      <xdr:nvGraphicFramePr>
        <xdr:cNvPr id="2" name="グラフ 1">
          <a:extLst>
            <a:ext uri="{FF2B5EF4-FFF2-40B4-BE49-F238E27FC236}">
              <a16:creationId xmlns:a16="http://schemas.microsoft.com/office/drawing/2014/main" id="{89EC7DF2-A90A-DE4C-A554-BB871D1F10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416667</xdr:colOff>
      <xdr:row>61</xdr:row>
      <xdr:rowOff>7044</xdr:rowOff>
    </xdr:from>
    <xdr:to>
      <xdr:col>9</xdr:col>
      <xdr:colOff>495236</xdr:colOff>
      <xdr:row>80</xdr:row>
      <xdr:rowOff>189463</xdr:rowOff>
    </xdr:to>
    <xdr:graphicFrame macro="">
      <xdr:nvGraphicFramePr>
        <xdr:cNvPr id="2" name="グラフ 1">
          <a:extLst>
            <a:ext uri="{FF2B5EF4-FFF2-40B4-BE49-F238E27FC236}">
              <a16:creationId xmlns:a16="http://schemas.microsoft.com/office/drawing/2014/main" id="{FF18E529-278D-0341-A600-8F578E603C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nstagram.com/rila_srich/" TargetMode="External"/><Relationship Id="rId2" Type="http://schemas.openxmlformats.org/officeDocument/2006/relationships/hyperlink" Target="https://setsuyaku-rich.com/contact/" TargetMode="External"/><Relationship Id="rId1" Type="http://schemas.openxmlformats.org/officeDocument/2006/relationships/hyperlink" Target="https://setsuyaku-rich.com/" TargetMode="External"/><Relationship Id="rId5" Type="http://schemas.openxmlformats.org/officeDocument/2006/relationships/drawing" Target="../drawings/drawing1.xml"/><Relationship Id="rId4" Type="http://schemas.openxmlformats.org/officeDocument/2006/relationships/hyperlink" Target="https://twitter.com/rila_srich"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FFB2B-60EE-4A55-88A6-F5448FB2DB6C}">
  <sheetPr>
    <pageSetUpPr fitToPage="1"/>
  </sheetPr>
  <dimension ref="A2:H75"/>
  <sheetViews>
    <sheetView showGridLines="0" tabSelected="1" workbookViewId="0"/>
  </sheetViews>
  <sheetFormatPr baseColWidth="10" defaultColWidth="8.7109375" defaultRowHeight="20"/>
  <sheetData>
    <row r="2" spans="1:2" s="140" customFormat="1" ht="40">
      <c r="A2" s="157" t="s">
        <v>194</v>
      </c>
    </row>
    <row r="3" spans="1:2" s="140" customFormat="1">
      <c r="B3" s="140" t="s">
        <v>195</v>
      </c>
    </row>
    <row r="4" spans="1:2" s="140" customFormat="1">
      <c r="B4" s="140" t="s">
        <v>196</v>
      </c>
    </row>
    <row r="5" spans="1:2" s="140" customFormat="1">
      <c r="B5" s="140" t="s">
        <v>204</v>
      </c>
    </row>
    <row r="6" spans="1:2" s="140" customFormat="1"/>
    <row r="7" spans="1:2" s="140" customFormat="1">
      <c r="B7" s="140" t="s">
        <v>197</v>
      </c>
    </row>
    <row r="8" spans="1:2" s="140" customFormat="1">
      <c r="B8" s="140" t="s">
        <v>205</v>
      </c>
    </row>
    <row r="9" spans="1:2" s="140" customFormat="1"/>
    <row r="10" spans="1:2" s="140" customFormat="1">
      <c r="B10" s="140" t="s">
        <v>198</v>
      </c>
    </row>
    <row r="11" spans="1:2" s="140" customFormat="1">
      <c r="B11" s="140" t="s">
        <v>199</v>
      </c>
    </row>
    <row r="12" spans="1:2" s="140" customFormat="1">
      <c r="B12" s="129" t="s">
        <v>207</v>
      </c>
    </row>
    <row r="13" spans="1:2" s="140" customFormat="1">
      <c r="B13" s="140" t="s">
        <v>200</v>
      </c>
    </row>
    <row r="14" spans="1:2" s="140" customFormat="1">
      <c r="B14" s="129" t="s">
        <v>208</v>
      </c>
    </row>
    <row r="15" spans="1:2" s="140" customFormat="1">
      <c r="B15" s="140" t="s">
        <v>201</v>
      </c>
    </row>
    <row r="16" spans="1:2" s="140" customFormat="1">
      <c r="B16" s="129" t="s">
        <v>209</v>
      </c>
    </row>
    <row r="17" spans="1:4" s="140" customFormat="1">
      <c r="B17" s="140" t="s">
        <v>202</v>
      </c>
    </row>
    <row r="18" spans="1:4" s="140" customFormat="1"/>
    <row r="19" spans="1:4" s="140" customFormat="1">
      <c r="B19" s="140" t="s">
        <v>203</v>
      </c>
    </row>
    <row r="20" spans="1:4" s="140" customFormat="1"/>
    <row r="21" spans="1:4" s="140" customFormat="1"/>
    <row r="22" spans="1:4" s="140" customFormat="1">
      <c r="B22" s="139" t="s">
        <v>150</v>
      </c>
      <c r="C22"/>
      <c r="D22"/>
    </row>
    <row r="23" spans="1:4" s="140" customFormat="1">
      <c r="B23" s="129" t="s">
        <v>151</v>
      </c>
      <c r="C23"/>
      <c r="D23"/>
    </row>
    <row r="24" spans="1:4" s="140" customFormat="1">
      <c r="B24" s="129"/>
    </row>
    <row r="25" spans="1:4" s="140" customFormat="1">
      <c r="B25" s="129"/>
    </row>
    <row r="26" spans="1:4" s="140" customFormat="1">
      <c r="B26"/>
      <c r="C26"/>
      <c r="D26"/>
    </row>
    <row r="27" spans="1:4" s="140" customFormat="1"/>
    <row r="28" spans="1:4" s="140" customFormat="1" ht="40">
      <c r="A28" s="157" t="s">
        <v>206</v>
      </c>
    </row>
    <row r="29" spans="1:4">
      <c r="B29" t="s">
        <v>169</v>
      </c>
    </row>
    <row r="30" spans="1:4">
      <c r="B30" t="s">
        <v>170</v>
      </c>
    </row>
    <row r="31" spans="1:4" s="140" customFormat="1">
      <c r="B31" s="140" t="s">
        <v>176</v>
      </c>
    </row>
    <row r="32" spans="1:4" s="140" customFormat="1">
      <c r="B32" s="140" t="s">
        <v>237</v>
      </c>
    </row>
    <row r="33" spans="1:2" s="140" customFormat="1">
      <c r="B33" s="140" t="s">
        <v>236</v>
      </c>
    </row>
    <row r="35" spans="1:2">
      <c r="A35" s="119" t="s">
        <v>138</v>
      </c>
      <c r="B35" t="s">
        <v>136</v>
      </c>
    </row>
    <row r="36" spans="1:2">
      <c r="B36" t="s">
        <v>147</v>
      </c>
    </row>
    <row r="56" spans="1:8">
      <c r="B56" t="s">
        <v>135</v>
      </c>
    </row>
    <row r="57" spans="1:8" ht="21" thickBot="1"/>
    <row r="58" spans="1:8" ht="21" thickTop="1">
      <c r="B58" s="123" t="s">
        <v>148</v>
      </c>
      <c r="C58" s="124"/>
      <c r="D58" s="124"/>
      <c r="E58" s="124"/>
      <c r="F58" s="124"/>
      <c r="G58" s="124"/>
      <c r="H58" s="125"/>
    </row>
    <row r="59" spans="1:8" ht="21" thickBot="1">
      <c r="B59" s="126" t="s">
        <v>149</v>
      </c>
      <c r="C59" s="127"/>
      <c r="D59" s="127"/>
      <c r="E59" s="127"/>
      <c r="F59" s="127"/>
      <c r="G59" s="127"/>
      <c r="H59" s="128"/>
    </row>
    <row r="60" spans="1:8" ht="21" thickTop="1"/>
    <row r="61" spans="1:8">
      <c r="A61" s="119" t="s">
        <v>139</v>
      </c>
      <c r="B61" t="s">
        <v>174</v>
      </c>
    </row>
    <row r="62" spans="1:8" s="140" customFormat="1">
      <c r="A62" s="119"/>
      <c r="B62" s="140" t="s">
        <v>230</v>
      </c>
    </row>
    <row r="63" spans="1:8">
      <c r="B63" t="s">
        <v>137</v>
      </c>
    </row>
    <row r="65" spans="1:2">
      <c r="A65" s="119" t="s">
        <v>141</v>
      </c>
      <c r="B65" t="s">
        <v>145</v>
      </c>
    </row>
    <row r="66" spans="1:2" s="140" customFormat="1">
      <c r="A66" s="119"/>
      <c r="B66" s="140" t="s">
        <v>228</v>
      </c>
    </row>
    <row r="67" spans="1:2" s="140" customFormat="1">
      <c r="A67" s="119"/>
    </row>
    <row r="68" spans="1:2">
      <c r="A68" s="119" t="s">
        <v>142</v>
      </c>
      <c r="B68" t="s">
        <v>140</v>
      </c>
    </row>
    <row r="69" spans="1:2">
      <c r="B69" t="s">
        <v>175</v>
      </c>
    </row>
    <row r="70" spans="1:2" s="140" customFormat="1">
      <c r="B70" s="140" t="s">
        <v>238</v>
      </c>
    </row>
    <row r="72" spans="1:2">
      <c r="A72" s="119" t="s">
        <v>143</v>
      </c>
      <c r="B72" t="s">
        <v>226</v>
      </c>
    </row>
    <row r="73" spans="1:2" s="140" customFormat="1"/>
    <row r="74" spans="1:2">
      <c r="A74" s="119" t="s">
        <v>227</v>
      </c>
      <c r="B74" t="s">
        <v>144</v>
      </c>
    </row>
    <row r="75" spans="1:2">
      <c r="B75" t="s">
        <v>225</v>
      </c>
    </row>
  </sheetData>
  <phoneticPr fontId="1"/>
  <hyperlinks>
    <hyperlink ref="B23" r:id="rId1" xr:uid="{F4D2706E-DFE0-8C48-A5EF-C6FAD17D75D8}"/>
    <hyperlink ref="B12" r:id="rId2" xr:uid="{E94450C3-A903-D04A-946A-517F90994F1B}"/>
    <hyperlink ref="B14" r:id="rId3" xr:uid="{6AB6C1CD-3D1A-D84A-A84F-795E1688F6C3}"/>
    <hyperlink ref="B16" r:id="rId4" xr:uid="{7F97DFE8-67A2-1A40-85C0-487C2862E9FA}"/>
  </hyperlinks>
  <printOptions horizontalCentered="1"/>
  <pageMargins left="0.25" right="0.25" top="0.75" bottom="0.75" header="0.3" footer="0.3"/>
  <pageSetup paperSize="9" scale="47" orientation="portrait" horizontalDpi="0" verticalDpi="0"/>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A80D5-3A95-4446-BBD1-7A73A4621880}">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初期設定!$A$2&amp;"年3月の家計簿"</f>
        <v>2019年3月の家計簿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49" priority="5">
      <formula>F6&lt;G6</formula>
    </cfRule>
  </conditionalFormatting>
  <conditionalFormatting sqref="J6:J20">
    <cfRule type="cellIs" dxfId="48" priority="4" operator="greaterThan">
      <formula>I6</formula>
    </cfRule>
  </conditionalFormatting>
  <conditionalFormatting sqref="G21">
    <cfRule type="cellIs" dxfId="47" priority="3" operator="greaterThan">
      <formula>$F$21</formula>
    </cfRule>
  </conditionalFormatting>
  <conditionalFormatting sqref="J21">
    <cfRule type="cellIs" dxfId="46" priority="2" operator="greaterThan">
      <formula>$I$21</formula>
    </cfRule>
  </conditionalFormatting>
  <conditionalFormatting sqref="J22">
    <cfRule type="cellIs" dxfId="45" priority="1" operator="greaterThan">
      <formula>$G$22</formula>
    </cfRule>
  </conditionalFormatting>
  <dataValidations count="2">
    <dataValidation imeMode="disabled" allowBlank="1" showInputMessage="1" showErrorMessage="1" sqref="C4:C13 C17:C26 I6:J20 N5:N101 F6:G20" xr:uid="{54C0E8A7-31CA-4943-AB99-1F8DA4865DBF}"/>
    <dataValidation type="list" allowBlank="1" showInputMessage="1" showErrorMessage="1" sqref="P5:P101" xr:uid="{54D7FFD0-E89E-C642-977E-A97B00CC2160}">
      <formula1>"未,済"</formula1>
    </dataValidation>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D7A0CAC-D750-204B-9F20-A138026C8B7A}">
          <x14:formula1>
            <xm:f>初期設定!$E$4:$E$18</xm:f>
          </x14:formula1>
          <xm:sqref>M5:M101</xm:sqref>
        </x14:dataValidation>
        <x14:dataValidation type="list" allowBlank="1" showInputMessage="1" showErrorMessage="1" xr:uid="{0741333C-865C-A047-AF05-6F4CC8635777}">
          <x14:formula1>
            <xm:f>初期設定!$G$3:$G$12</xm:f>
          </x14:formula1>
          <xm:sqref>O5:O101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E0E12-3D96-9C41-8495-93FDC61C07F7}">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初期設定!$A$2&amp;"年4月の家計簿"</f>
        <v>2019年4月の家計簿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44" priority="5">
      <formula>F6&lt;G6</formula>
    </cfRule>
  </conditionalFormatting>
  <conditionalFormatting sqref="J6:J20">
    <cfRule type="cellIs" dxfId="43" priority="4" operator="greaterThan">
      <formula>I6</formula>
    </cfRule>
  </conditionalFormatting>
  <conditionalFormatting sqref="G21">
    <cfRule type="cellIs" dxfId="42" priority="3" operator="greaterThan">
      <formula>$F$21</formula>
    </cfRule>
  </conditionalFormatting>
  <conditionalFormatting sqref="J21">
    <cfRule type="cellIs" dxfId="41" priority="2" operator="greaterThan">
      <formula>$I$21</formula>
    </cfRule>
  </conditionalFormatting>
  <conditionalFormatting sqref="J22">
    <cfRule type="cellIs" dxfId="40" priority="1" operator="greaterThan">
      <formula>$G$22</formula>
    </cfRule>
  </conditionalFormatting>
  <dataValidations count="2">
    <dataValidation imeMode="disabled" allowBlank="1" showInputMessage="1" showErrorMessage="1" sqref="C4:C13 C17:C26 I6:J20 N5:N101 F6:G20" xr:uid="{FD72F616-FEFD-2841-AC80-0AD7E769308F}"/>
    <dataValidation type="list" allowBlank="1" showInputMessage="1" showErrorMessage="1" sqref="P5:P101" xr:uid="{FB50BAE0-466D-8C48-9A06-E739666E06BB}">
      <formula1>"未,済"</formula1>
    </dataValidation>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45EFC4D-FDB0-A740-8663-2A38F18321A6}">
          <x14:formula1>
            <xm:f>初期設定!$E$4:$E$18</xm:f>
          </x14:formula1>
          <xm:sqref>M5:M101</xm:sqref>
        </x14:dataValidation>
        <x14:dataValidation type="list" allowBlank="1" showInputMessage="1" showErrorMessage="1" xr:uid="{1DAB6DF6-C9CD-2744-89D9-2F00D710BE23}">
          <x14:formula1>
            <xm:f>初期設定!$G$3:$G$12</xm:f>
          </x14:formula1>
          <xm:sqref>O5:O101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50023-744C-6542-A79F-1FC6E10B202E}">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初期設定!$A$2&amp;"年5月の家計簿"</f>
        <v>2019年5月の家計簿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39" priority="5">
      <formula>F6&lt;G6</formula>
    </cfRule>
  </conditionalFormatting>
  <conditionalFormatting sqref="J6:J20">
    <cfRule type="cellIs" dxfId="38" priority="4" operator="greaterThan">
      <formula>I6</formula>
    </cfRule>
  </conditionalFormatting>
  <conditionalFormatting sqref="G21">
    <cfRule type="cellIs" dxfId="37" priority="3" operator="greaterThan">
      <formula>$F$21</formula>
    </cfRule>
  </conditionalFormatting>
  <conditionalFormatting sqref="J21">
    <cfRule type="cellIs" dxfId="36" priority="2" operator="greaterThan">
      <formula>$I$21</formula>
    </cfRule>
  </conditionalFormatting>
  <conditionalFormatting sqref="J22">
    <cfRule type="cellIs" dxfId="35" priority="1" operator="greaterThan">
      <formula>$G$22</formula>
    </cfRule>
  </conditionalFormatting>
  <dataValidations count="2">
    <dataValidation imeMode="disabled" allowBlank="1" showInputMessage="1" showErrorMessage="1" sqref="C4:C13 C17:C26 I6:J20 N5:N101 F6:G20" xr:uid="{ED4294CD-351A-F340-800B-84FDB7181A3E}"/>
    <dataValidation type="list" allowBlank="1" showInputMessage="1" showErrorMessage="1" sqref="P5:P101" xr:uid="{F398372B-0F8D-BE4C-B78F-33323480C974}">
      <formula1>"未,済"</formula1>
    </dataValidation>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4792882-DCF1-134E-9B2B-BAACB70A2BD7}">
          <x14:formula1>
            <xm:f>初期設定!$E$4:$E$18</xm:f>
          </x14:formula1>
          <xm:sqref>M5:M101</xm:sqref>
        </x14:dataValidation>
        <x14:dataValidation type="list" allowBlank="1" showInputMessage="1" showErrorMessage="1" xr:uid="{2FD78BDE-30E2-9846-8A8B-E890E3EF8A3C}">
          <x14:formula1>
            <xm:f>初期設定!$G$3:$G$12</xm:f>
          </x14:formula1>
          <xm:sqref>O5:O101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94C7-60AB-474C-9F6B-BC85975D4E48}">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初期設定!$A$2&amp;"年6月の家計簿"</f>
        <v>2019年6月の家計簿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34" priority="5">
      <formula>F6&lt;G6</formula>
    </cfRule>
  </conditionalFormatting>
  <conditionalFormatting sqref="J6:J20">
    <cfRule type="cellIs" dxfId="33" priority="4" operator="greaterThan">
      <formula>I6</formula>
    </cfRule>
  </conditionalFormatting>
  <conditionalFormatting sqref="G21">
    <cfRule type="cellIs" dxfId="32" priority="3" operator="greaterThan">
      <formula>$F$21</formula>
    </cfRule>
  </conditionalFormatting>
  <conditionalFormatting sqref="J21">
    <cfRule type="cellIs" dxfId="31" priority="2" operator="greaterThan">
      <formula>$I$21</formula>
    </cfRule>
  </conditionalFormatting>
  <conditionalFormatting sqref="J22">
    <cfRule type="cellIs" dxfId="30" priority="1" operator="greaterThan">
      <formula>$G$22</formula>
    </cfRule>
  </conditionalFormatting>
  <dataValidations count="2">
    <dataValidation type="list" allowBlank="1" showInputMessage="1" showErrorMessage="1" sqref="P5:P101" xr:uid="{BD67064A-BED1-6345-BDEE-A07584D53761}">
      <formula1>"未,済"</formula1>
    </dataValidation>
    <dataValidation imeMode="disabled" allowBlank="1" showInputMessage="1" showErrorMessage="1" sqref="C4:C13 C17:C26 I6:J20 N5:N101 F6:G20" xr:uid="{5DCE4BA6-EE5D-4C4C-A378-4A09F5D1A509}"/>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D4AF5F1-E395-0842-995C-190402BDAF80}">
          <x14:formula1>
            <xm:f>初期設定!$G$3:$G$12</xm:f>
          </x14:formula1>
          <xm:sqref>O5:O101</xm:sqref>
        </x14:dataValidation>
        <x14:dataValidation type="list" allowBlank="1" showInputMessage="1" showErrorMessage="1" xr:uid="{C4AE5E66-2F69-434E-AAAA-BF9307AA3C4D}">
          <x14:formula1>
            <xm:f>初期設定!$E$4:$E$18</xm:f>
          </x14:formula1>
          <xm:sqref>M5:M101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638F8-8713-2C4E-800C-7429820C0E08}">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初期設定!$A$2&amp;"年7月の家計簿"</f>
        <v>2019年7月の家計簿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29" priority="5">
      <formula>F6&lt;G6</formula>
    </cfRule>
  </conditionalFormatting>
  <conditionalFormatting sqref="J6:J20">
    <cfRule type="cellIs" dxfId="28" priority="4" operator="greaterThan">
      <formula>I6</formula>
    </cfRule>
  </conditionalFormatting>
  <conditionalFormatting sqref="G21">
    <cfRule type="cellIs" dxfId="27" priority="3" operator="greaterThan">
      <formula>$F$21</formula>
    </cfRule>
  </conditionalFormatting>
  <conditionalFormatting sqref="J21">
    <cfRule type="cellIs" dxfId="26" priority="2" operator="greaterThan">
      <formula>$I$21</formula>
    </cfRule>
  </conditionalFormatting>
  <conditionalFormatting sqref="J22">
    <cfRule type="cellIs" dxfId="25" priority="1" operator="greaterThan">
      <formula>$G$22</formula>
    </cfRule>
  </conditionalFormatting>
  <dataValidations count="2">
    <dataValidation imeMode="disabled" allowBlank="1" showInputMessage="1" showErrorMessage="1" sqref="C4:C13 C17:C26 I6:J20 N5:N101 F6:G20" xr:uid="{BD25FBC7-F1FA-0E4A-A2F1-B7B3A3059E24}"/>
    <dataValidation type="list" allowBlank="1" showInputMessage="1" showErrorMessage="1" sqref="P5:P101" xr:uid="{CE1AE8BC-6FEF-2C41-951B-FDB1166643ED}">
      <formula1>"未,済"</formula1>
    </dataValidation>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E47BC12-CBAB-EE47-8145-5C001A29505E}">
          <x14:formula1>
            <xm:f>初期設定!$E$4:$E$18</xm:f>
          </x14:formula1>
          <xm:sqref>M5:M101</xm:sqref>
        </x14:dataValidation>
        <x14:dataValidation type="list" allowBlank="1" showInputMessage="1" showErrorMessage="1" xr:uid="{5C67608D-C825-5E4F-89E0-6A647AB755DC}">
          <x14:formula1>
            <xm:f>初期設定!$G$3:$G$12</xm:f>
          </x14:formula1>
          <xm:sqref>O5:O101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A4320-3C0D-E048-86F2-97227BEB7A25}">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初期設定!$A$2&amp;"年8月の家計簿"</f>
        <v>2019年8月の家計簿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24" priority="5">
      <formula>F6&lt;G6</formula>
    </cfRule>
  </conditionalFormatting>
  <conditionalFormatting sqref="J6:J20">
    <cfRule type="cellIs" dxfId="23" priority="4" operator="greaterThan">
      <formula>I6</formula>
    </cfRule>
  </conditionalFormatting>
  <conditionalFormatting sqref="G21">
    <cfRule type="cellIs" dxfId="22" priority="3" operator="greaterThan">
      <formula>$F$21</formula>
    </cfRule>
  </conditionalFormatting>
  <conditionalFormatting sqref="J21">
    <cfRule type="cellIs" dxfId="21" priority="2" operator="greaterThan">
      <formula>$I$21</formula>
    </cfRule>
  </conditionalFormatting>
  <conditionalFormatting sqref="J22">
    <cfRule type="cellIs" dxfId="20" priority="1" operator="greaterThan">
      <formula>$G$22</formula>
    </cfRule>
  </conditionalFormatting>
  <dataValidations count="2">
    <dataValidation imeMode="disabled" allowBlank="1" showInputMessage="1" showErrorMessage="1" sqref="C4:C13 C17:C26 I6:J20 N5:N101 F6:G20" xr:uid="{DE8512D0-5CF7-7048-94DA-48E6A51E4E22}"/>
    <dataValidation type="list" allowBlank="1" showInputMessage="1" showErrorMessage="1" sqref="P5:P101" xr:uid="{F3C689B6-7724-FE4A-94A7-AA08BB341193}">
      <formula1>"未,済"</formula1>
    </dataValidation>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13BB7E3-5A44-4B4F-BDCD-E0CA3ACA778E}">
          <x14:formula1>
            <xm:f>初期設定!$E$4:$E$18</xm:f>
          </x14:formula1>
          <xm:sqref>M5:M101</xm:sqref>
        </x14:dataValidation>
        <x14:dataValidation type="list" allowBlank="1" showInputMessage="1" showErrorMessage="1" xr:uid="{397366B8-E45E-6D42-BA88-3620E0FCFF5E}">
          <x14:formula1>
            <xm:f>初期設定!$G$3:$G$12</xm:f>
          </x14:formula1>
          <xm:sqref>O5:O101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7638C-AB31-C54F-9B04-8F0807000EFE}">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初期設定!$A$2&amp;"年9月の家計簿"</f>
        <v>2019年9月の家計簿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19" priority="5">
      <formula>F6&lt;G6</formula>
    </cfRule>
  </conditionalFormatting>
  <conditionalFormatting sqref="J6:J20">
    <cfRule type="cellIs" dxfId="18" priority="4" operator="greaterThan">
      <formula>I6</formula>
    </cfRule>
  </conditionalFormatting>
  <conditionalFormatting sqref="G21">
    <cfRule type="cellIs" dxfId="17" priority="3" operator="greaterThan">
      <formula>$F$21</formula>
    </cfRule>
  </conditionalFormatting>
  <conditionalFormatting sqref="J21">
    <cfRule type="cellIs" dxfId="16" priority="2" operator="greaterThan">
      <formula>$I$21</formula>
    </cfRule>
  </conditionalFormatting>
  <conditionalFormatting sqref="J22">
    <cfRule type="cellIs" dxfId="15" priority="1" operator="greaterThan">
      <formula>$G$22</formula>
    </cfRule>
  </conditionalFormatting>
  <dataValidations count="2">
    <dataValidation type="list" allowBlank="1" showInputMessage="1" showErrorMessage="1" sqref="P5:P101" xr:uid="{B60C4810-6CB3-8444-8DBF-1B40CB197848}">
      <formula1>"未,済"</formula1>
    </dataValidation>
    <dataValidation imeMode="disabled" allowBlank="1" showInputMessage="1" showErrorMessage="1" sqref="C4:C13 C17:C26 I6:J20 N5:N101 F6:G20" xr:uid="{E98D8BBE-9254-8740-9918-D7B46FF9C678}"/>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36339A3-D9E8-E14A-88E7-0B9C2892B33E}">
          <x14:formula1>
            <xm:f>初期設定!$G$3:$G$12</xm:f>
          </x14:formula1>
          <xm:sqref>O5:O101</xm:sqref>
        </x14:dataValidation>
        <x14:dataValidation type="list" allowBlank="1" showInputMessage="1" showErrorMessage="1" xr:uid="{1560CA2E-64BD-A842-9A0B-2580205F5918}">
          <x14:formula1>
            <xm:f>初期設定!$E$4:$E$18</xm:f>
          </x14:formula1>
          <xm:sqref>M5:M101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F194E-71C6-B042-A91E-03489B02A67F}">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初期設定!$A$2&amp;"年10月の家計簿"</f>
        <v>2019年10月の家計簿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14" priority="5">
      <formula>F6&lt;G6</formula>
    </cfRule>
  </conditionalFormatting>
  <conditionalFormatting sqref="J6:J20">
    <cfRule type="cellIs" dxfId="13" priority="4" operator="greaterThan">
      <formula>I6</formula>
    </cfRule>
  </conditionalFormatting>
  <conditionalFormatting sqref="G21">
    <cfRule type="cellIs" dxfId="12" priority="3" operator="greaterThan">
      <formula>$F$21</formula>
    </cfRule>
  </conditionalFormatting>
  <conditionalFormatting sqref="J21">
    <cfRule type="cellIs" dxfId="11" priority="2" operator="greaterThan">
      <formula>$I$21</formula>
    </cfRule>
  </conditionalFormatting>
  <conditionalFormatting sqref="J22">
    <cfRule type="cellIs" dxfId="10" priority="1" operator="greaterThan">
      <formula>$G$22</formula>
    </cfRule>
  </conditionalFormatting>
  <dataValidations count="2">
    <dataValidation type="list" allowBlank="1" showInputMessage="1" showErrorMessage="1" sqref="P5:P101" xr:uid="{2E936CA2-2111-F547-B6CF-492527F6DA29}">
      <formula1>"未,済"</formula1>
    </dataValidation>
    <dataValidation imeMode="disabled" allowBlank="1" showInputMessage="1" showErrorMessage="1" sqref="C4:C13 C17:C26 I6:J20 N5:N101 F6:G20" xr:uid="{629227E1-0547-904E-8BDA-55556C3858AA}"/>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85D06B6-E751-8F4B-8D1A-E1DA299F7737}">
          <x14:formula1>
            <xm:f>初期設定!$G$3:$G$12</xm:f>
          </x14:formula1>
          <xm:sqref>O5:O101</xm:sqref>
        </x14:dataValidation>
        <x14:dataValidation type="list" allowBlank="1" showInputMessage="1" showErrorMessage="1" xr:uid="{46689DC3-2882-014B-83C6-31A6E2348FEE}">
          <x14:formula1>
            <xm:f>初期設定!$E$4:$E$18</xm:f>
          </x14:formula1>
          <xm:sqref>M5:M101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C717B-23E2-8F41-A414-57A58B26B607}">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初期設定!$A$2&amp;"年11月の家計簿"</f>
        <v>2019年11月の家計簿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9" priority="5">
      <formula>F6&lt;G6</formula>
    </cfRule>
  </conditionalFormatting>
  <conditionalFormatting sqref="J6:J20">
    <cfRule type="cellIs" dxfId="8" priority="4" operator="greaterThan">
      <formula>I6</formula>
    </cfRule>
  </conditionalFormatting>
  <conditionalFormatting sqref="G21">
    <cfRule type="cellIs" dxfId="7" priority="3" operator="greaterThan">
      <formula>$F$21</formula>
    </cfRule>
  </conditionalFormatting>
  <conditionalFormatting sqref="J21">
    <cfRule type="cellIs" dxfId="6" priority="2" operator="greaterThan">
      <formula>$I$21</formula>
    </cfRule>
  </conditionalFormatting>
  <conditionalFormatting sqref="J22">
    <cfRule type="cellIs" dxfId="5" priority="1" operator="greaterThan">
      <formula>$G$22</formula>
    </cfRule>
  </conditionalFormatting>
  <dataValidations count="2">
    <dataValidation type="list" allowBlank="1" showInputMessage="1" showErrorMessage="1" sqref="P5:P101" xr:uid="{0F300AF5-DB59-0840-AFE5-95D7AB6D1DA7}">
      <formula1>"未,済"</formula1>
    </dataValidation>
    <dataValidation imeMode="disabled" allowBlank="1" showInputMessage="1" showErrorMessage="1" sqref="C4:C13 C17:C26 I6:J20 N5:N101 F6:G20" xr:uid="{E1EBC83D-EABE-F54F-B542-6F53A00B64A2}"/>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DA2B767-4705-314A-B31E-579BCA20BECD}">
          <x14:formula1>
            <xm:f>初期設定!$G$3:$G$12</xm:f>
          </x14:formula1>
          <xm:sqref>O5:O101</xm:sqref>
        </x14:dataValidation>
        <x14:dataValidation type="list" allowBlank="1" showInputMessage="1" showErrorMessage="1" xr:uid="{9A64FA61-0553-964C-87C3-5B2C046B28BA}">
          <x14:formula1>
            <xm:f>初期設定!$E$4:$E$18</xm:f>
          </x14:formula1>
          <xm:sqref>M5:M101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00D44-A851-4B47-9EAA-8EFA4609583C}">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初期設定!$A$2&amp;"年12月の家計簿"</f>
        <v>2019年12月の家計簿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4" priority="5">
      <formula>F6&lt;G6</formula>
    </cfRule>
  </conditionalFormatting>
  <conditionalFormatting sqref="J6:J20">
    <cfRule type="cellIs" dxfId="3" priority="4" operator="greaterThan">
      <formula>I6</formula>
    </cfRule>
  </conditionalFormatting>
  <conditionalFormatting sqref="G21">
    <cfRule type="cellIs" dxfId="2" priority="3" operator="greaterThan">
      <formula>$F$21</formula>
    </cfRule>
  </conditionalFormatting>
  <conditionalFormatting sqref="J21">
    <cfRule type="cellIs" dxfId="1" priority="2" operator="greaterThan">
      <formula>$I$21</formula>
    </cfRule>
  </conditionalFormatting>
  <conditionalFormatting sqref="J22">
    <cfRule type="cellIs" dxfId="0" priority="1" operator="greaterThan">
      <formula>$G$22</formula>
    </cfRule>
  </conditionalFormatting>
  <dataValidations count="2">
    <dataValidation imeMode="disabled" allowBlank="1" showInputMessage="1" showErrorMessage="1" sqref="C4:C13 C17:C26 I6:J20 N5:N101 F6:G20" xr:uid="{9AF9A842-7FE9-FC4D-B093-61ED9D963CC7}"/>
    <dataValidation type="list" allowBlank="1" showInputMessage="1" showErrorMessage="1" sqref="P5:P101" xr:uid="{78673696-E81F-8A47-9785-631D2407A622}">
      <formula1>"未,済"</formula1>
    </dataValidation>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83B9C0A-83CF-BD48-9204-5CA45FEC7409}">
          <x14:formula1>
            <xm:f>初期設定!$E$4:$E$18</xm:f>
          </x14:formula1>
          <xm:sqref>M5:M101</xm:sqref>
        </x14:dataValidation>
        <x14:dataValidation type="list" allowBlank="1" showInputMessage="1" showErrorMessage="1" xr:uid="{7C9CBD6C-D991-F543-970E-53FCD5A70CAB}">
          <x14:formula1>
            <xm:f>初期設定!$G$3:$G$12</xm:f>
          </x14:formula1>
          <xm:sqref>O5:O101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CB858-01C1-CC4E-BDC8-27159C12162C}">
  <sheetPr>
    <pageSetUpPr fitToPage="1"/>
  </sheetPr>
  <dimension ref="A1:J41"/>
  <sheetViews>
    <sheetView showGridLines="0" zoomScaleNormal="100" workbookViewId="0"/>
  </sheetViews>
  <sheetFormatPr baseColWidth="10" defaultColWidth="10.85546875" defaultRowHeight="20"/>
  <cols>
    <col min="1" max="16384" width="10.85546875" style="158"/>
  </cols>
  <sheetData>
    <row r="1" spans="1:10" ht="21" thickBot="1"/>
    <row r="2" spans="1:10">
      <c r="A2" s="178">
        <v>2019</v>
      </c>
      <c r="B2" s="286" t="s">
        <v>122</v>
      </c>
      <c r="C2" s="287"/>
      <c r="D2" s="287"/>
      <c r="E2" s="288"/>
      <c r="F2" s="159"/>
      <c r="G2" s="160" t="s">
        <v>130</v>
      </c>
      <c r="I2" s="286" t="s">
        <v>124</v>
      </c>
      <c r="J2" s="288"/>
    </row>
    <row r="3" spans="1:10">
      <c r="B3" s="161" t="s">
        <v>20</v>
      </c>
      <c r="C3" s="162" t="s">
        <v>21</v>
      </c>
      <c r="D3" s="162" t="s">
        <v>5</v>
      </c>
      <c r="E3" s="163" t="s">
        <v>4</v>
      </c>
      <c r="F3" s="164"/>
      <c r="G3" s="107" t="s">
        <v>131</v>
      </c>
      <c r="I3" s="165" t="str">
        <f>$C$4</f>
        <v>みずほ銀行</v>
      </c>
      <c r="J3" s="105"/>
    </row>
    <row r="4" spans="1:10">
      <c r="A4" s="166"/>
      <c r="B4" s="86" t="s">
        <v>28</v>
      </c>
      <c r="C4" s="87" t="s">
        <v>126</v>
      </c>
      <c r="D4" s="88" t="s">
        <v>6</v>
      </c>
      <c r="E4" s="89" t="s">
        <v>12</v>
      </c>
      <c r="F4" s="167"/>
      <c r="G4" s="107" t="s">
        <v>132</v>
      </c>
      <c r="I4" s="168" t="str">
        <f t="shared" ref="I4" si="0">C5</f>
        <v>楽天銀行</v>
      </c>
      <c r="J4" s="106"/>
    </row>
    <row r="5" spans="1:10">
      <c r="A5" s="166"/>
      <c r="B5" s="90" t="s">
        <v>26</v>
      </c>
      <c r="C5" s="91" t="s">
        <v>127</v>
      </c>
      <c r="D5" s="92" t="s">
        <v>110</v>
      </c>
      <c r="E5" s="93" t="s">
        <v>13</v>
      </c>
      <c r="F5" s="167"/>
      <c r="G5" s="107" t="s">
        <v>133</v>
      </c>
      <c r="I5" s="168" t="str">
        <f>$C$6</f>
        <v>SBI証券</v>
      </c>
      <c r="J5" s="106"/>
    </row>
    <row r="6" spans="1:10">
      <c r="A6" s="166"/>
      <c r="B6" s="90" t="s">
        <v>27</v>
      </c>
      <c r="C6" s="91" t="s">
        <v>128</v>
      </c>
      <c r="D6" s="92" t="s">
        <v>7</v>
      </c>
      <c r="E6" s="93" t="s">
        <v>14</v>
      </c>
      <c r="F6" s="167"/>
      <c r="G6" s="107" t="s">
        <v>134</v>
      </c>
      <c r="I6" s="168" t="str">
        <f>$C$7</f>
        <v>積立</v>
      </c>
      <c r="J6" s="106"/>
    </row>
    <row r="7" spans="1:10">
      <c r="A7" s="166"/>
      <c r="B7" s="90" t="s">
        <v>233</v>
      </c>
      <c r="C7" s="91" t="s">
        <v>146</v>
      </c>
      <c r="D7" s="92" t="s">
        <v>8</v>
      </c>
      <c r="E7" s="93" t="s">
        <v>15</v>
      </c>
      <c r="F7" s="167"/>
      <c r="G7" s="107" t="s">
        <v>173</v>
      </c>
      <c r="I7" s="168" t="str">
        <f>$C$8</f>
        <v>学資保険</v>
      </c>
      <c r="J7" s="106"/>
    </row>
    <row r="8" spans="1:10">
      <c r="A8" s="166"/>
      <c r="B8" s="90" t="s">
        <v>18</v>
      </c>
      <c r="C8" s="138" t="s">
        <v>229</v>
      </c>
      <c r="D8" s="92" t="s">
        <v>231</v>
      </c>
      <c r="E8" s="93" t="s">
        <v>16</v>
      </c>
      <c r="F8" s="167"/>
      <c r="G8" s="107"/>
      <c r="I8" s="165">
        <f>$C$9</f>
        <v>0</v>
      </c>
      <c r="J8" s="105"/>
    </row>
    <row r="9" spans="1:10">
      <c r="A9" s="169"/>
      <c r="B9" s="131"/>
      <c r="C9" s="137"/>
      <c r="D9" s="92" t="s">
        <v>9</v>
      </c>
      <c r="E9" s="93" t="s">
        <v>17</v>
      </c>
      <c r="F9" s="167"/>
      <c r="G9" s="107"/>
      <c r="I9" s="168">
        <f>$C$10</f>
        <v>0</v>
      </c>
      <c r="J9" s="106"/>
    </row>
    <row r="10" spans="1:10">
      <c r="A10" s="169"/>
      <c r="B10" s="132"/>
      <c r="C10" s="134"/>
      <c r="D10" s="92" t="s">
        <v>10</v>
      </c>
      <c r="E10" s="93" t="s">
        <v>18</v>
      </c>
      <c r="F10" s="167"/>
      <c r="G10" s="107"/>
      <c r="I10" s="168">
        <f>$C$11</f>
        <v>0</v>
      </c>
      <c r="J10" s="106"/>
    </row>
    <row r="11" spans="1:10">
      <c r="A11" s="169"/>
      <c r="B11" s="132"/>
      <c r="C11" s="134"/>
      <c r="D11" s="92" t="s">
        <v>11</v>
      </c>
      <c r="E11" s="93"/>
      <c r="F11" s="167"/>
      <c r="G11" s="107"/>
      <c r="I11" s="168">
        <f>$C$12</f>
        <v>0</v>
      </c>
      <c r="J11" s="106"/>
    </row>
    <row r="12" spans="1:10" ht="21" thickBot="1">
      <c r="A12" s="169"/>
      <c r="B12" s="132"/>
      <c r="C12" s="134"/>
      <c r="D12" s="92" t="s">
        <v>234</v>
      </c>
      <c r="E12" s="93"/>
      <c r="F12" s="167"/>
      <c r="G12" s="108"/>
      <c r="I12" s="170">
        <f>$C$13</f>
        <v>0</v>
      </c>
      <c r="J12" s="106"/>
    </row>
    <row r="13" spans="1:10" ht="21" thickBot="1">
      <c r="A13" s="169"/>
      <c r="B13" s="135"/>
      <c r="C13" s="136"/>
      <c r="D13" s="132"/>
      <c r="E13" s="133"/>
      <c r="F13" s="167"/>
      <c r="G13" s="167"/>
      <c r="I13" s="171" t="s">
        <v>125</v>
      </c>
      <c r="J13" s="172">
        <f>SUM(J3:J7)</f>
        <v>0</v>
      </c>
    </row>
    <row r="14" spans="1:10">
      <c r="A14" s="169"/>
      <c r="B14" s="173"/>
      <c r="C14" s="174"/>
      <c r="D14" s="132"/>
      <c r="E14" s="133"/>
      <c r="F14" s="166"/>
      <c r="G14" s="166"/>
    </row>
    <row r="15" spans="1:10">
      <c r="B15" s="175"/>
      <c r="C15" s="174"/>
      <c r="D15" s="132"/>
      <c r="E15" s="133"/>
    </row>
    <row r="16" spans="1:10">
      <c r="B16" s="175"/>
      <c r="C16" s="174"/>
      <c r="D16" s="132"/>
      <c r="E16" s="133"/>
    </row>
    <row r="17" spans="2:8">
      <c r="B17" s="175"/>
      <c r="C17" s="174"/>
      <c r="D17" s="132"/>
      <c r="E17" s="133"/>
    </row>
    <row r="18" spans="2:8" ht="21" thickBot="1">
      <c r="B18" s="176"/>
      <c r="C18" s="177"/>
      <c r="D18" s="94"/>
      <c r="E18" s="95"/>
    </row>
    <row r="19" spans="2:8">
      <c r="D19" s="166"/>
      <c r="E19" s="166"/>
    </row>
    <row r="20" spans="2:8">
      <c r="B20" s="158" t="s">
        <v>193</v>
      </c>
    </row>
    <row r="21" spans="2:8" ht="21" thickBot="1">
      <c r="B21" s="158" t="s">
        <v>192</v>
      </c>
    </row>
    <row r="22" spans="2:8" ht="21" thickBot="1">
      <c r="B22" s="286" t="s">
        <v>178</v>
      </c>
      <c r="C22" s="287"/>
      <c r="D22" s="287"/>
      <c r="E22" s="287"/>
      <c r="F22" s="287"/>
      <c r="G22" s="287"/>
      <c r="H22" s="288"/>
    </row>
    <row r="23" spans="2:8" ht="21" thickTop="1">
      <c r="B23" s="291" t="s">
        <v>5</v>
      </c>
      <c r="C23" s="184" t="s">
        <v>6</v>
      </c>
      <c r="D23" s="295" t="s">
        <v>183</v>
      </c>
      <c r="E23" s="295"/>
      <c r="F23" s="295"/>
      <c r="G23" s="295"/>
      <c r="H23" s="296"/>
    </row>
    <row r="24" spans="2:8">
      <c r="B24" s="292"/>
      <c r="C24" s="185" t="s">
        <v>179</v>
      </c>
      <c r="D24" s="284" t="s">
        <v>182</v>
      </c>
      <c r="E24" s="284"/>
      <c r="F24" s="284"/>
      <c r="G24" s="284"/>
      <c r="H24" s="285"/>
    </row>
    <row r="25" spans="2:8">
      <c r="B25" s="292"/>
      <c r="C25" s="185" t="s">
        <v>8</v>
      </c>
      <c r="D25" s="284" t="s">
        <v>180</v>
      </c>
      <c r="E25" s="284"/>
      <c r="F25" s="284"/>
      <c r="G25" s="284"/>
      <c r="H25" s="285"/>
    </row>
    <row r="26" spans="2:8">
      <c r="B26" s="292"/>
      <c r="C26" s="185" t="s">
        <v>9</v>
      </c>
      <c r="D26" s="284" t="s">
        <v>181</v>
      </c>
      <c r="E26" s="284"/>
      <c r="F26" s="284"/>
      <c r="G26" s="284"/>
      <c r="H26" s="285"/>
    </row>
    <row r="27" spans="2:8">
      <c r="B27" s="292"/>
      <c r="C27" s="185" t="s">
        <v>184</v>
      </c>
      <c r="D27" s="284" t="s">
        <v>185</v>
      </c>
      <c r="E27" s="284"/>
      <c r="F27" s="284"/>
      <c r="G27" s="284"/>
      <c r="H27" s="285"/>
    </row>
    <row r="28" spans="2:8">
      <c r="B28" s="292"/>
      <c r="C28" s="185" t="s">
        <v>210</v>
      </c>
      <c r="D28" s="284" t="s">
        <v>211</v>
      </c>
      <c r="E28" s="284"/>
      <c r="F28" s="284"/>
      <c r="G28" s="284"/>
      <c r="H28" s="285"/>
    </row>
    <row r="29" spans="2:8">
      <c r="B29" s="292"/>
      <c r="C29" s="185" t="s">
        <v>212</v>
      </c>
      <c r="D29" s="284" t="s">
        <v>213</v>
      </c>
      <c r="E29" s="284"/>
      <c r="F29" s="284"/>
      <c r="G29" s="284"/>
      <c r="H29" s="285"/>
    </row>
    <row r="30" spans="2:8" ht="21" thickBot="1">
      <c r="B30" s="293"/>
      <c r="C30" s="186" t="s">
        <v>220</v>
      </c>
      <c r="D30" s="297" t="s">
        <v>221</v>
      </c>
      <c r="E30" s="297"/>
      <c r="F30" s="297"/>
      <c r="G30" s="297"/>
      <c r="H30" s="298"/>
    </row>
    <row r="31" spans="2:8" ht="21" thickTop="1">
      <c r="B31" s="291" t="s">
        <v>4</v>
      </c>
      <c r="C31" s="184" t="s">
        <v>12</v>
      </c>
      <c r="D31" s="295" t="s">
        <v>224</v>
      </c>
      <c r="E31" s="295"/>
      <c r="F31" s="295"/>
      <c r="G31" s="295"/>
      <c r="H31" s="296"/>
    </row>
    <row r="32" spans="2:8">
      <c r="B32" s="292"/>
      <c r="C32" s="185" t="s">
        <v>186</v>
      </c>
      <c r="D32" s="284" t="s">
        <v>216</v>
      </c>
      <c r="E32" s="284"/>
      <c r="F32" s="284"/>
      <c r="G32" s="284"/>
      <c r="H32" s="285"/>
    </row>
    <row r="33" spans="2:8">
      <c r="B33" s="292"/>
      <c r="C33" s="185" t="s">
        <v>13</v>
      </c>
      <c r="D33" s="284" t="s">
        <v>187</v>
      </c>
      <c r="E33" s="284"/>
      <c r="F33" s="284"/>
      <c r="G33" s="284"/>
      <c r="H33" s="285"/>
    </row>
    <row r="34" spans="2:8">
      <c r="B34" s="292"/>
      <c r="C34" s="185" t="s">
        <v>14</v>
      </c>
      <c r="D34" s="284" t="s">
        <v>188</v>
      </c>
      <c r="E34" s="284"/>
      <c r="F34" s="284"/>
      <c r="G34" s="284"/>
      <c r="H34" s="285"/>
    </row>
    <row r="35" spans="2:8">
      <c r="B35" s="292"/>
      <c r="C35" s="185" t="s">
        <v>15</v>
      </c>
      <c r="D35" s="284" t="s">
        <v>223</v>
      </c>
      <c r="E35" s="284"/>
      <c r="F35" s="284"/>
      <c r="G35" s="284"/>
      <c r="H35" s="285"/>
    </row>
    <row r="36" spans="2:8">
      <c r="B36" s="292"/>
      <c r="C36" s="185" t="s">
        <v>189</v>
      </c>
      <c r="D36" s="284" t="s">
        <v>222</v>
      </c>
      <c r="E36" s="284"/>
      <c r="F36" s="284"/>
      <c r="G36" s="284"/>
      <c r="H36" s="285"/>
    </row>
    <row r="37" spans="2:8">
      <c r="B37" s="292"/>
      <c r="C37" s="185" t="s">
        <v>109</v>
      </c>
      <c r="D37" s="284" t="s">
        <v>190</v>
      </c>
      <c r="E37" s="284"/>
      <c r="F37" s="284"/>
      <c r="G37" s="284"/>
      <c r="H37" s="285"/>
    </row>
    <row r="38" spans="2:8">
      <c r="B38" s="292"/>
      <c r="C38" s="185" t="s">
        <v>214</v>
      </c>
      <c r="D38" s="284" t="s">
        <v>215</v>
      </c>
      <c r="E38" s="284"/>
      <c r="F38" s="284"/>
      <c r="G38" s="284"/>
      <c r="H38" s="285"/>
    </row>
    <row r="39" spans="2:8">
      <c r="B39" s="292"/>
      <c r="C39" s="185" t="s">
        <v>76</v>
      </c>
      <c r="D39" s="284" t="s">
        <v>217</v>
      </c>
      <c r="E39" s="284"/>
      <c r="F39" s="284"/>
      <c r="G39" s="284"/>
      <c r="H39" s="285"/>
    </row>
    <row r="40" spans="2:8">
      <c r="B40" s="292"/>
      <c r="C40" s="185" t="s">
        <v>218</v>
      </c>
      <c r="D40" s="284" t="s">
        <v>219</v>
      </c>
      <c r="E40" s="284"/>
      <c r="F40" s="284"/>
      <c r="G40" s="284"/>
      <c r="H40" s="285"/>
    </row>
    <row r="41" spans="2:8" ht="21" thickBot="1">
      <c r="B41" s="294"/>
      <c r="C41" s="187" t="s">
        <v>18</v>
      </c>
      <c r="D41" s="289" t="s">
        <v>191</v>
      </c>
      <c r="E41" s="289"/>
      <c r="F41" s="289"/>
      <c r="G41" s="289"/>
      <c r="H41" s="290"/>
    </row>
  </sheetData>
  <sheetProtection sheet="1" objects="1" scenarios="1"/>
  <mergeCells count="24">
    <mergeCell ref="I2:J2"/>
    <mergeCell ref="D34:H34"/>
    <mergeCell ref="D35:H35"/>
    <mergeCell ref="D38:H38"/>
    <mergeCell ref="D39:H39"/>
    <mergeCell ref="D32:H32"/>
    <mergeCell ref="D36:H36"/>
    <mergeCell ref="D37:H37"/>
    <mergeCell ref="D40:H40"/>
    <mergeCell ref="D33:H33"/>
    <mergeCell ref="B2:E2"/>
    <mergeCell ref="D41:H41"/>
    <mergeCell ref="B22:H22"/>
    <mergeCell ref="B23:B30"/>
    <mergeCell ref="B31:B41"/>
    <mergeCell ref="D23:H23"/>
    <mergeCell ref="D24:H24"/>
    <mergeCell ref="D25:H25"/>
    <mergeCell ref="D26:H26"/>
    <mergeCell ref="D27:H27"/>
    <mergeCell ref="D28:H28"/>
    <mergeCell ref="D29:H29"/>
    <mergeCell ref="D30:H30"/>
    <mergeCell ref="D31:H31"/>
  </mergeCells>
  <phoneticPr fontId="1"/>
  <dataValidations count="1">
    <dataValidation imeMode="disabled" allowBlank="1" showInputMessage="1" showErrorMessage="1" sqref="J3:J12" xr:uid="{949A24A7-C2A2-4441-83A5-FB929F93E75B}"/>
  </dataValidations>
  <printOptions horizontalCentered="1"/>
  <pageMargins left="0.25" right="0.25" top="0.75" bottom="0.75" header="0.3" footer="0.3"/>
  <pageSetup paperSize="9" scale="73"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B38B-5B79-C442-80E7-804D78DBFC17}">
  <sheetPr>
    <tabColor rgb="FFFF9999"/>
    <pageSetUpPr fitToPage="1"/>
  </sheetPr>
  <dimension ref="B2:H32"/>
  <sheetViews>
    <sheetView showGridLines="0" topLeftCell="A17" zoomScaleNormal="100" workbookViewId="0">
      <selection activeCell="H24" sqref="H24"/>
    </sheetView>
  </sheetViews>
  <sheetFormatPr baseColWidth="10" defaultColWidth="10.85546875" defaultRowHeight="20"/>
  <cols>
    <col min="1" max="1" width="5.140625" style="158" customWidth="1"/>
    <col min="2" max="2" width="19.28515625" style="158" customWidth="1"/>
    <col min="3" max="16384" width="10.85546875" style="158"/>
  </cols>
  <sheetData>
    <row r="2" spans="2:8" ht="41" thickBot="1">
      <c r="B2" s="188" t="str">
        <f>初期設定!$A$2&amp;"年予算"</f>
        <v>2019年予算</v>
      </c>
    </row>
    <row r="3" spans="2:8" ht="21" thickTop="1">
      <c r="B3" s="302" t="s">
        <v>20</v>
      </c>
      <c r="C3" s="303"/>
      <c r="E3" s="310" t="s">
        <v>22</v>
      </c>
      <c r="F3" s="311"/>
      <c r="G3" s="311"/>
      <c r="H3" s="312"/>
    </row>
    <row r="4" spans="2:8">
      <c r="B4" s="145" t="str">
        <f>初期設定!B4</f>
        <v>夫</v>
      </c>
      <c r="C4" s="118"/>
      <c r="E4" s="304" t="s">
        <v>99</v>
      </c>
      <c r="F4" s="305"/>
      <c r="G4" s="305"/>
      <c r="H4" s="306"/>
    </row>
    <row r="5" spans="2:8">
      <c r="B5" s="145" t="str">
        <f>初期設定!B5</f>
        <v>妻</v>
      </c>
      <c r="C5" s="60"/>
      <c r="E5" s="307" t="s">
        <v>5</v>
      </c>
      <c r="F5" s="308"/>
      <c r="G5" s="308" t="s">
        <v>4</v>
      </c>
      <c r="H5" s="309"/>
    </row>
    <row r="6" spans="2:8">
      <c r="B6" s="145" t="str">
        <f>初期設定!B6</f>
        <v>児童手当</v>
      </c>
      <c r="C6" s="60"/>
      <c r="E6" s="7" t="str">
        <f>初期設定!D4</f>
        <v>住居費</v>
      </c>
      <c r="F6" s="67"/>
      <c r="G6" s="2" t="str">
        <f>初期設定!E4</f>
        <v>食費</v>
      </c>
      <c r="H6" s="69"/>
    </row>
    <row r="7" spans="2:8">
      <c r="B7" s="145" t="str">
        <f>初期設定!B7</f>
        <v>ボーナス</v>
      </c>
      <c r="C7" s="60"/>
      <c r="E7" s="7" t="str">
        <f>初期設定!D5</f>
        <v>光熱費</v>
      </c>
      <c r="F7" s="67"/>
      <c r="G7" s="2" t="str">
        <f>初期設定!E5</f>
        <v>外食費</v>
      </c>
      <c r="H7" s="69"/>
    </row>
    <row r="8" spans="2:8">
      <c r="B8" s="145" t="str">
        <f>初期設定!B8</f>
        <v>その他</v>
      </c>
      <c r="C8" s="60"/>
      <c r="E8" s="7" t="str">
        <f>初期設定!D6</f>
        <v>保育料</v>
      </c>
      <c r="F8" s="67"/>
      <c r="G8" s="2" t="str">
        <f>初期設定!E6</f>
        <v>日用雑貨</v>
      </c>
      <c r="H8" s="69"/>
    </row>
    <row r="9" spans="2:8">
      <c r="B9" s="146">
        <f>初期設定!B9</f>
        <v>0</v>
      </c>
      <c r="C9" s="63"/>
      <c r="E9" s="7" t="str">
        <f>初期設定!D7</f>
        <v>小遣い</v>
      </c>
      <c r="F9" s="67"/>
      <c r="G9" s="2" t="str">
        <f>初期設定!E7</f>
        <v>交際費</v>
      </c>
      <c r="H9" s="69"/>
    </row>
    <row r="10" spans="2:8">
      <c r="B10" s="146">
        <f>初期設定!B10</f>
        <v>0</v>
      </c>
      <c r="C10" s="63"/>
      <c r="E10" s="7" t="str">
        <f>初期設定!D8</f>
        <v>保険</v>
      </c>
      <c r="F10" s="67"/>
      <c r="G10" s="2" t="str">
        <f>初期設定!E8</f>
        <v>趣味娯楽費</v>
      </c>
      <c r="H10" s="69"/>
    </row>
    <row r="11" spans="2:8">
      <c r="B11" s="146">
        <f>初期設定!B11</f>
        <v>0</v>
      </c>
      <c r="C11" s="63"/>
      <c r="E11" s="7" t="str">
        <f>初期設定!D9</f>
        <v>通信費</v>
      </c>
      <c r="F11" s="67"/>
      <c r="G11" s="2" t="str">
        <f>初期設定!E9</f>
        <v>被服美容費</v>
      </c>
      <c r="H11" s="69"/>
    </row>
    <row r="12" spans="2:8">
      <c r="B12" s="146">
        <f>初期設定!B12</f>
        <v>0</v>
      </c>
      <c r="C12" s="63"/>
      <c r="E12" s="7" t="str">
        <f>初期設定!D10</f>
        <v>車ローン</v>
      </c>
      <c r="F12" s="67"/>
      <c r="G12" s="2" t="str">
        <f>初期設定!E10</f>
        <v>その他</v>
      </c>
      <c r="H12" s="69"/>
    </row>
    <row r="13" spans="2:8">
      <c r="B13" s="146">
        <f>初期設定!B13</f>
        <v>0</v>
      </c>
      <c r="C13" s="63"/>
      <c r="E13" s="7" t="str">
        <f>初期設定!D11</f>
        <v>奨学金</v>
      </c>
      <c r="F13" s="67"/>
      <c r="G13" s="2">
        <f>初期設定!E11</f>
        <v>0</v>
      </c>
      <c r="H13" s="69"/>
    </row>
    <row r="14" spans="2:8" ht="21" thickBot="1">
      <c r="B14" s="189" t="s">
        <v>97</v>
      </c>
      <c r="C14" s="190">
        <f>SUM(C4:C13)</f>
        <v>0</v>
      </c>
      <c r="E14" s="7" t="str">
        <f>初期設定!D12</f>
        <v>ガソリン</v>
      </c>
      <c r="F14" s="67"/>
      <c r="G14" s="2">
        <f>初期設定!E12</f>
        <v>0</v>
      </c>
      <c r="H14" s="69"/>
    </row>
    <row r="15" spans="2:8" ht="21" thickTop="1">
      <c r="B15" s="166"/>
      <c r="C15" s="166"/>
      <c r="E15" s="7">
        <f>初期設定!D13</f>
        <v>0</v>
      </c>
      <c r="F15" s="67"/>
      <c r="G15" s="2">
        <f>初期設定!E13</f>
        <v>0</v>
      </c>
      <c r="H15" s="69"/>
    </row>
    <row r="16" spans="2:8">
      <c r="B16" s="166"/>
      <c r="C16" s="166"/>
      <c r="E16" s="7">
        <f>初期設定!D14</f>
        <v>0</v>
      </c>
      <c r="F16" s="67"/>
      <c r="G16" s="2">
        <f>初期設定!E14</f>
        <v>0</v>
      </c>
      <c r="H16" s="69"/>
    </row>
    <row r="17" spans="2:8">
      <c r="E17" s="7">
        <f>初期設定!D15</f>
        <v>0</v>
      </c>
      <c r="F17" s="67"/>
      <c r="G17" s="2">
        <f>初期設定!E15</f>
        <v>0</v>
      </c>
      <c r="H17" s="69"/>
    </row>
    <row r="18" spans="2:8">
      <c r="C18" s="191"/>
      <c r="E18" s="7">
        <f>初期設定!D16</f>
        <v>0</v>
      </c>
      <c r="F18" s="67"/>
      <c r="G18" s="2">
        <f>初期設定!E16</f>
        <v>0</v>
      </c>
      <c r="H18" s="69"/>
    </row>
    <row r="19" spans="2:8">
      <c r="E19" s="7">
        <f>初期設定!D17</f>
        <v>0</v>
      </c>
      <c r="F19" s="67"/>
      <c r="G19" s="2">
        <f>初期設定!E17</f>
        <v>0</v>
      </c>
      <c r="H19" s="69"/>
    </row>
    <row r="20" spans="2:8" ht="21" thickBot="1">
      <c r="E20" s="8">
        <f>初期設定!D18</f>
        <v>0</v>
      </c>
      <c r="F20" s="68"/>
      <c r="G20" s="3">
        <f>初期設定!E18</f>
        <v>0</v>
      </c>
      <c r="H20" s="70"/>
    </row>
    <row r="21" spans="2:8" ht="22" thickTop="1" thickBot="1">
      <c r="B21" s="166"/>
      <c r="E21" s="9" t="s">
        <v>19</v>
      </c>
      <c r="F21" s="4">
        <f>SUM(F6:F15)</f>
        <v>0</v>
      </c>
      <c r="G21" s="5" t="s">
        <v>19</v>
      </c>
      <c r="H21" s="10">
        <f>SUM(H6:H15)</f>
        <v>0</v>
      </c>
    </row>
    <row r="22" spans="2:8" ht="21" thickBot="1">
      <c r="B22" s="166"/>
      <c r="E22" s="122" t="s">
        <v>99</v>
      </c>
      <c r="F22" s="25"/>
      <c r="G22" s="25"/>
      <c r="H22" s="26">
        <f>F21+H21</f>
        <v>0</v>
      </c>
    </row>
    <row r="23" spans="2:8" ht="21" thickBot="1">
      <c r="E23" s="12" t="s">
        <v>98</v>
      </c>
      <c r="F23" s="6"/>
      <c r="G23" s="6"/>
      <c r="H23" s="11">
        <f>H22*12</f>
        <v>0</v>
      </c>
    </row>
    <row r="24" spans="2:8" ht="21" thickBot="1">
      <c r="E24" s="12" t="s">
        <v>100</v>
      </c>
      <c r="F24" s="6"/>
      <c r="G24" s="6"/>
      <c r="H24" s="141">
        <f>特別費!P41</f>
        <v>0</v>
      </c>
    </row>
    <row r="25" spans="2:8" ht="21" thickBot="1">
      <c r="C25" s="166"/>
      <c r="E25" s="120" t="s">
        <v>101</v>
      </c>
      <c r="F25" s="121"/>
      <c r="G25" s="23"/>
      <c r="H25" s="24">
        <f>H23+H24</f>
        <v>0</v>
      </c>
    </row>
    <row r="26" spans="2:8" ht="21" thickTop="1"/>
    <row r="28" spans="2:8" ht="21" thickBot="1"/>
    <row r="29" spans="2:8" ht="21" thickTop="1">
      <c r="E29" s="299" t="s">
        <v>102</v>
      </c>
      <c r="F29" s="300"/>
      <c r="G29" s="300"/>
      <c r="H29" s="301"/>
    </row>
    <row r="30" spans="2:8">
      <c r="E30" s="192" t="s">
        <v>235</v>
      </c>
      <c r="F30" s="193"/>
      <c r="G30" s="193"/>
      <c r="H30" s="194">
        <f>C14-H25</f>
        <v>0</v>
      </c>
    </row>
    <row r="31" spans="2:8" ht="21" thickBot="1">
      <c r="E31" s="195" t="s">
        <v>103</v>
      </c>
      <c r="F31" s="196"/>
      <c r="G31" s="196"/>
      <c r="H31" s="197" t="str">
        <f>IFERROR(H30/C14,"")</f>
        <v/>
      </c>
    </row>
    <row r="32" spans="2:8" ht="21" thickTop="1"/>
  </sheetData>
  <sheetProtection sheet="1" objects="1" scenarios="1"/>
  <mergeCells count="6">
    <mergeCell ref="E29:H29"/>
    <mergeCell ref="B3:C3"/>
    <mergeCell ref="E4:H4"/>
    <mergeCell ref="E5:F5"/>
    <mergeCell ref="G5:H5"/>
    <mergeCell ref="E3:H3"/>
  </mergeCells>
  <phoneticPr fontId="1"/>
  <dataValidations count="1">
    <dataValidation imeMode="disabled" allowBlank="1" showInputMessage="1" showErrorMessage="1" sqref="F6:F20 H6:H20 C4:C13" xr:uid="{1AFA83C3-897C-4692-A124-4D6CFC378CA4}"/>
  </dataValidations>
  <printOptions horizontalCentered="1"/>
  <pageMargins left="0.25" right="0.25" top="0.75" bottom="0.75" header="0.3" footer="0.3"/>
  <pageSetup paperSize="9" scale="94"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E14A9-2CF0-495E-BD42-EF90413075F4}">
  <sheetPr>
    <tabColor rgb="FFFF9999"/>
    <pageSetUpPr fitToPage="1"/>
  </sheetPr>
  <dimension ref="B1:P50"/>
  <sheetViews>
    <sheetView showGridLines="0" zoomScaleNormal="100" workbookViewId="0">
      <selection activeCell="O19" sqref="O19"/>
    </sheetView>
  </sheetViews>
  <sheetFormatPr baseColWidth="10" defaultColWidth="10.85546875" defaultRowHeight="20"/>
  <cols>
    <col min="1" max="1" width="5.140625" style="158" customWidth="1"/>
    <col min="2" max="3" width="12.42578125" style="158" customWidth="1"/>
    <col min="4" max="4" width="10.85546875" style="158"/>
    <col min="5" max="6" width="12.42578125" style="158" customWidth="1"/>
    <col min="7" max="7" width="10.85546875" style="158"/>
    <col min="8" max="9" width="12.42578125" style="158" customWidth="1"/>
    <col min="10" max="10" width="10.85546875" style="158"/>
    <col min="11" max="12" width="12.42578125" style="158" customWidth="1"/>
    <col min="13" max="13" width="10.85546875" style="158" customWidth="1"/>
    <col min="14" max="14" width="10.85546875" style="158"/>
    <col min="15" max="15" width="16.5703125" style="158" customWidth="1"/>
    <col min="16" max="16" width="26.5703125" style="158" customWidth="1"/>
    <col min="17" max="16384" width="10.85546875" style="158"/>
  </cols>
  <sheetData>
    <row r="1" spans="2:16" ht="41" thickBot="1">
      <c r="B1" s="188" t="str">
        <f>初期設定!$A$2&amp;"年特別費"</f>
        <v>2019年特別費</v>
      </c>
      <c r="C1" s="198"/>
    </row>
    <row r="2" spans="2:16" ht="21" thickTop="1">
      <c r="B2" s="313" t="s">
        <v>44</v>
      </c>
      <c r="C2" s="314"/>
      <c r="D2" s="315"/>
      <c r="E2" s="313" t="s">
        <v>29</v>
      </c>
      <c r="F2" s="314"/>
      <c r="G2" s="315"/>
      <c r="H2" s="313" t="s">
        <v>152</v>
      </c>
      <c r="I2" s="314"/>
      <c r="J2" s="315"/>
      <c r="K2" s="313" t="s">
        <v>153</v>
      </c>
      <c r="L2" s="314"/>
      <c r="M2" s="316"/>
      <c r="O2" s="317" t="s">
        <v>59</v>
      </c>
      <c r="P2" s="318"/>
    </row>
    <row r="3" spans="2:16">
      <c r="B3" s="199" t="s">
        <v>160</v>
      </c>
      <c r="C3" s="200" t="s">
        <v>161</v>
      </c>
      <c r="D3" s="201" t="s">
        <v>162</v>
      </c>
      <c r="E3" s="199" t="s">
        <v>160</v>
      </c>
      <c r="F3" s="200" t="s">
        <v>161</v>
      </c>
      <c r="G3" s="201" t="s">
        <v>162</v>
      </c>
      <c r="H3" s="199" t="s">
        <v>160</v>
      </c>
      <c r="I3" s="200" t="s">
        <v>161</v>
      </c>
      <c r="J3" s="201" t="s">
        <v>162</v>
      </c>
      <c r="K3" s="199" t="s">
        <v>160</v>
      </c>
      <c r="L3" s="200" t="s">
        <v>161</v>
      </c>
      <c r="M3" s="202" t="s">
        <v>162</v>
      </c>
      <c r="O3" s="203" t="s">
        <v>92</v>
      </c>
      <c r="P3" s="204" t="s">
        <v>60</v>
      </c>
    </row>
    <row r="4" spans="2:16">
      <c r="B4" s="58" t="s">
        <v>48</v>
      </c>
      <c r="C4" s="179"/>
      <c r="D4" s="59"/>
      <c r="E4" s="58" t="s">
        <v>49</v>
      </c>
      <c r="F4" s="179"/>
      <c r="G4" s="59"/>
      <c r="H4" s="58"/>
      <c r="I4" s="179"/>
      <c r="J4" s="59"/>
      <c r="K4" s="58"/>
      <c r="L4" s="179"/>
      <c r="M4" s="60"/>
      <c r="O4" s="205"/>
      <c r="P4" s="206" t="s">
        <v>61</v>
      </c>
    </row>
    <row r="5" spans="2:16">
      <c r="B5" s="61" t="s">
        <v>58</v>
      </c>
      <c r="C5" s="180"/>
      <c r="D5" s="62"/>
      <c r="E5" s="61"/>
      <c r="F5" s="180"/>
      <c r="G5" s="62"/>
      <c r="H5" s="61"/>
      <c r="I5" s="180"/>
      <c r="J5" s="62"/>
      <c r="K5" s="61"/>
      <c r="L5" s="180"/>
      <c r="M5" s="63"/>
      <c r="O5" s="207"/>
      <c r="P5" s="208" t="s">
        <v>88</v>
      </c>
    </row>
    <row r="6" spans="2:16">
      <c r="B6" s="61"/>
      <c r="C6" s="180"/>
      <c r="D6" s="62"/>
      <c r="E6" s="61"/>
      <c r="F6" s="180"/>
      <c r="G6" s="62"/>
      <c r="H6" s="61"/>
      <c r="I6" s="180"/>
      <c r="J6" s="62"/>
      <c r="K6" s="61"/>
      <c r="L6" s="180"/>
      <c r="M6" s="63"/>
      <c r="O6" s="203" t="s">
        <v>62</v>
      </c>
      <c r="P6" s="204" t="s">
        <v>63</v>
      </c>
    </row>
    <row r="7" spans="2:16">
      <c r="B7" s="61"/>
      <c r="C7" s="180"/>
      <c r="D7" s="62"/>
      <c r="E7" s="61"/>
      <c r="F7" s="180"/>
      <c r="G7" s="62"/>
      <c r="H7" s="61"/>
      <c r="I7" s="180"/>
      <c r="J7" s="62"/>
      <c r="K7" s="61"/>
      <c r="L7" s="180"/>
      <c r="M7" s="63"/>
      <c r="O7" s="207"/>
      <c r="P7" s="208" t="s">
        <v>64</v>
      </c>
    </row>
    <row r="8" spans="2:16">
      <c r="B8" s="61"/>
      <c r="C8" s="180"/>
      <c r="D8" s="62"/>
      <c r="E8" s="61"/>
      <c r="F8" s="180"/>
      <c r="G8" s="62"/>
      <c r="H8" s="61"/>
      <c r="I8" s="180"/>
      <c r="J8" s="62"/>
      <c r="K8" s="61"/>
      <c r="L8" s="180"/>
      <c r="M8" s="63"/>
      <c r="O8" s="203" t="s">
        <v>65</v>
      </c>
      <c r="P8" s="204" t="s">
        <v>66</v>
      </c>
    </row>
    <row r="9" spans="2:16">
      <c r="B9" s="61"/>
      <c r="C9" s="180"/>
      <c r="D9" s="62"/>
      <c r="E9" s="61"/>
      <c r="F9" s="180"/>
      <c r="G9" s="62"/>
      <c r="H9" s="61"/>
      <c r="I9" s="180"/>
      <c r="J9" s="62"/>
      <c r="K9" s="61"/>
      <c r="L9" s="180"/>
      <c r="M9" s="63"/>
      <c r="O9" s="205"/>
      <c r="P9" s="206" t="s">
        <v>67</v>
      </c>
    </row>
    <row r="10" spans="2:16">
      <c r="B10" s="61"/>
      <c r="C10" s="180"/>
      <c r="D10" s="62"/>
      <c r="E10" s="61"/>
      <c r="F10" s="180"/>
      <c r="G10" s="62"/>
      <c r="H10" s="61"/>
      <c r="I10" s="180"/>
      <c r="J10" s="62"/>
      <c r="K10" s="61"/>
      <c r="L10" s="180"/>
      <c r="M10" s="63"/>
      <c r="O10" s="207"/>
      <c r="P10" s="208" t="s">
        <v>57</v>
      </c>
    </row>
    <row r="11" spans="2:16">
      <c r="B11" s="61"/>
      <c r="C11" s="180"/>
      <c r="D11" s="62"/>
      <c r="E11" s="61"/>
      <c r="F11" s="180"/>
      <c r="G11" s="62"/>
      <c r="H11" s="61"/>
      <c r="I11" s="180"/>
      <c r="J11" s="62"/>
      <c r="K11" s="61"/>
      <c r="L11" s="180"/>
      <c r="M11" s="63"/>
      <c r="O11" s="203" t="s">
        <v>68</v>
      </c>
      <c r="P11" s="204" t="s">
        <v>69</v>
      </c>
    </row>
    <row r="12" spans="2:16">
      <c r="B12" s="61"/>
      <c r="C12" s="180"/>
      <c r="D12" s="62"/>
      <c r="E12" s="61"/>
      <c r="F12" s="180"/>
      <c r="G12" s="62"/>
      <c r="H12" s="61"/>
      <c r="I12" s="180"/>
      <c r="J12" s="62"/>
      <c r="K12" s="61"/>
      <c r="L12" s="180"/>
      <c r="M12" s="63"/>
      <c r="O12" s="207"/>
      <c r="P12" s="208" t="s">
        <v>70</v>
      </c>
    </row>
    <row r="13" spans="2:16" ht="21" thickBot="1">
      <c r="B13" s="64"/>
      <c r="C13" s="181"/>
      <c r="D13" s="65"/>
      <c r="E13" s="64"/>
      <c r="F13" s="181"/>
      <c r="G13" s="65"/>
      <c r="H13" s="64"/>
      <c r="I13" s="181"/>
      <c r="J13" s="65"/>
      <c r="K13" s="64"/>
      <c r="L13" s="181"/>
      <c r="M13" s="66"/>
      <c r="O13" s="203" t="s">
        <v>71</v>
      </c>
      <c r="P13" s="204" t="s">
        <v>72</v>
      </c>
    </row>
    <row r="14" spans="2:16" ht="22" thickTop="1" thickBot="1">
      <c r="B14" s="195" t="s">
        <v>19</v>
      </c>
      <c r="C14" s="209">
        <f>SUM(C4:C13)</f>
        <v>0</v>
      </c>
      <c r="D14" s="209">
        <f>SUM(D4:D13)</f>
        <v>0</v>
      </c>
      <c r="E14" s="195" t="s">
        <v>19</v>
      </c>
      <c r="F14" s="209">
        <f>SUM(F4:F13)</f>
        <v>0</v>
      </c>
      <c r="G14" s="209">
        <f>SUM(G4:G13)</f>
        <v>0</v>
      </c>
      <c r="H14" s="195" t="s">
        <v>19</v>
      </c>
      <c r="I14" s="209">
        <f>SUM(I4:I13)</f>
        <v>0</v>
      </c>
      <c r="J14" s="209">
        <f>SUM(J4:J13)</f>
        <v>0</v>
      </c>
      <c r="K14" s="195" t="s">
        <v>19</v>
      </c>
      <c r="L14" s="209">
        <f>SUM(L4:L13)</f>
        <v>0</v>
      </c>
      <c r="M14" s="209">
        <f>SUM(M4:M13)</f>
        <v>0</v>
      </c>
      <c r="N14" s="210"/>
      <c r="O14" s="205"/>
      <c r="P14" s="206" t="s">
        <v>87</v>
      </c>
    </row>
    <row r="15" spans="2:16" ht="22" thickTop="1" thickBot="1">
      <c r="B15" s="166"/>
      <c r="C15" s="211"/>
      <c r="D15" s="211"/>
      <c r="E15" s="166"/>
      <c r="F15" s="211"/>
      <c r="G15" s="211"/>
      <c r="H15" s="166"/>
      <c r="I15" s="211"/>
      <c r="J15" s="211"/>
      <c r="K15" s="166"/>
      <c r="L15" s="211"/>
      <c r="M15" s="211"/>
      <c r="N15" s="166"/>
      <c r="O15" s="207"/>
      <c r="P15" s="208" t="s">
        <v>91</v>
      </c>
    </row>
    <row r="16" spans="2:16" ht="21" thickTop="1">
      <c r="B16" s="313" t="s">
        <v>154</v>
      </c>
      <c r="C16" s="314"/>
      <c r="D16" s="315"/>
      <c r="E16" s="313" t="s">
        <v>155</v>
      </c>
      <c r="F16" s="314"/>
      <c r="G16" s="316"/>
      <c r="H16" s="313" t="s">
        <v>45</v>
      </c>
      <c r="I16" s="314"/>
      <c r="J16" s="315"/>
      <c r="K16" s="313" t="s">
        <v>46</v>
      </c>
      <c r="L16" s="314"/>
      <c r="M16" s="316"/>
      <c r="N16" s="166"/>
      <c r="O16" s="203" t="s">
        <v>73</v>
      </c>
      <c r="P16" s="204" t="s">
        <v>74</v>
      </c>
    </row>
    <row r="17" spans="2:16">
      <c r="B17" s="199" t="s">
        <v>160</v>
      </c>
      <c r="C17" s="200" t="s">
        <v>161</v>
      </c>
      <c r="D17" s="201" t="s">
        <v>162</v>
      </c>
      <c r="E17" s="199" t="s">
        <v>160</v>
      </c>
      <c r="F17" s="200" t="s">
        <v>161</v>
      </c>
      <c r="G17" s="202" t="s">
        <v>162</v>
      </c>
      <c r="H17" s="199" t="s">
        <v>160</v>
      </c>
      <c r="I17" s="200" t="s">
        <v>161</v>
      </c>
      <c r="J17" s="201" t="s">
        <v>162</v>
      </c>
      <c r="K17" s="199" t="s">
        <v>160</v>
      </c>
      <c r="L17" s="200" t="s">
        <v>161</v>
      </c>
      <c r="M17" s="202" t="s">
        <v>162</v>
      </c>
      <c r="N17" s="166"/>
      <c r="O17" s="205"/>
      <c r="P17" s="206" t="s">
        <v>75</v>
      </c>
    </row>
    <row r="18" spans="2:16">
      <c r="B18" s="58" t="s">
        <v>90</v>
      </c>
      <c r="C18" s="179"/>
      <c r="D18" s="59"/>
      <c r="E18" s="58" t="s">
        <v>51</v>
      </c>
      <c r="F18" s="179"/>
      <c r="G18" s="60"/>
      <c r="H18" s="58"/>
      <c r="I18" s="179"/>
      <c r="J18" s="59"/>
      <c r="K18" s="58" t="s">
        <v>54</v>
      </c>
      <c r="L18" s="179"/>
      <c r="M18" s="60"/>
      <c r="N18" s="166"/>
      <c r="O18" s="207"/>
      <c r="P18" s="208" t="s">
        <v>79</v>
      </c>
    </row>
    <row r="19" spans="2:16">
      <c r="B19" s="61" t="s">
        <v>55</v>
      </c>
      <c r="C19" s="180"/>
      <c r="D19" s="62"/>
      <c r="E19" s="61" t="s">
        <v>56</v>
      </c>
      <c r="F19" s="180"/>
      <c r="G19" s="63"/>
      <c r="H19" s="61"/>
      <c r="I19" s="180"/>
      <c r="J19" s="62"/>
      <c r="K19" s="61"/>
      <c r="L19" s="180"/>
      <c r="M19" s="63"/>
      <c r="N19" s="166"/>
      <c r="O19" s="203" t="s">
        <v>77</v>
      </c>
      <c r="P19" s="204" t="s">
        <v>78</v>
      </c>
    </row>
    <row r="20" spans="2:16">
      <c r="B20" s="61" t="s">
        <v>50</v>
      </c>
      <c r="C20" s="180"/>
      <c r="D20" s="62"/>
      <c r="E20" s="61" t="s">
        <v>57</v>
      </c>
      <c r="F20" s="180"/>
      <c r="G20" s="63"/>
      <c r="H20" s="61"/>
      <c r="I20" s="180"/>
      <c r="J20" s="62"/>
      <c r="K20" s="61"/>
      <c r="L20" s="180"/>
      <c r="M20" s="63"/>
      <c r="N20" s="166"/>
      <c r="O20" s="207"/>
      <c r="P20" s="208" t="s">
        <v>96</v>
      </c>
    </row>
    <row r="21" spans="2:16">
      <c r="B21" s="61"/>
      <c r="C21" s="180"/>
      <c r="D21" s="62"/>
      <c r="E21" s="61"/>
      <c r="F21" s="180"/>
      <c r="G21" s="63"/>
      <c r="H21" s="61"/>
      <c r="I21" s="180"/>
      <c r="J21" s="62"/>
      <c r="K21" s="61"/>
      <c r="L21" s="180"/>
      <c r="M21" s="63"/>
      <c r="N21" s="166"/>
      <c r="O21" s="203" t="s">
        <v>76</v>
      </c>
      <c r="P21" s="206" t="s">
        <v>94</v>
      </c>
    </row>
    <row r="22" spans="2:16">
      <c r="B22" s="61"/>
      <c r="C22" s="180"/>
      <c r="D22" s="62"/>
      <c r="E22" s="61"/>
      <c r="F22" s="180"/>
      <c r="G22" s="63"/>
      <c r="H22" s="61"/>
      <c r="I22" s="180"/>
      <c r="J22" s="62"/>
      <c r="K22" s="61"/>
      <c r="L22" s="180"/>
      <c r="M22" s="63"/>
      <c r="N22" s="166"/>
      <c r="O22" s="205"/>
      <c r="P22" s="206" t="s">
        <v>95</v>
      </c>
    </row>
    <row r="23" spans="2:16">
      <c r="B23" s="61"/>
      <c r="C23" s="180"/>
      <c r="D23" s="62"/>
      <c r="E23" s="61"/>
      <c r="F23" s="180"/>
      <c r="G23" s="63"/>
      <c r="H23" s="61"/>
      <c r="I23" s="180"/>
      <c r="J23" s="62"/>
      <c r="K23" s="61"/>
      <c r="L23" s="180"/>
      <c r="M23" s="63"/>
      <c r="N23" s="166"/>
      <c r="O23" s="203" t="s">
        <v>17</v>
      </c>
      <c r="P23" s="204" t="s">
        <v>80</v>
      </c>
    </row>
    <row r="24" spans="2:16">
      <c r="B24" s="61"/>
      <c r="C24" s="180"/>
      <c r="D24" s="62"/>
      <c r="E24" s="61"/>
      <c r="F24" s="180"/>
      <c r="G24" s="63"/>
      <c r="H24" s="61"/>
      <c r="I24" s="180"/>
      <c r="J24" s="62"/>
      <c r="K24" s="61"/>
      <c r="L24" s="180"/>
      <c r="M24" s="63"/>
      <c r="N24" s="166"/>
      <c r="O24" s="205"/>
      <c r="P24" s="206" t="s">
        <v>105</v>
      </c>
    </row>
    <row r="25" spans="2:16">
      <c r="B25" s="61"/>
      <c r="C25" s="180"/>
      <c r="D25" s="62"/>
      <c r="E25" s="61"/>
      <c r="F25" s="180"/>
      <c r="G25" s="63"/>
      <c r="H25" s="61"/>
      <c r="I25" s="180"/>
      <c r="J25" s="62"/>
      <c r="K25" s="61"/>
      <c r="L25" s="180"/>
      <c r="M25" s="63"/>
      <c r="N25" s="166"/>
      <c r="O25" s="207"/>
      <c r="P25" s="208" t="s">
        <v>81</v>
      </c>
    </row>
    <row r="26" spans="2:16">
      <c r="B26" s="61"/>
      <c r="C26" s="180"/>
      <c r="D26" s="62"/>
      <c r="E26" s="61"/>
      <c r="F26" s="180"/>
      <c r="G26" s="63"/>
      <c r="H26" s="61"/>
      <c r="I26" s="180"/>
      <c r="J26" s="62"/>
      <c r="K26" s="61"/>
      <c r="L26" s="180"/>
      <c r="M26" s="63"/>
      <c r="N26" s="166"/>
      <c r="O26" s="203" t="s">
        <v>15</v>
      </c>
      <c r="P26" s="204" t="s">
        <v>86</v>
      </c>
    </row>
    <row r="27" spans="2:16" ht="21" thickBot="1">
      <c r="B27" s="64"/>
      <c r="C27" s="181"/>
      <c r="D27" s="65"/>
      <c r="E27" s="64"/>
      <c r="F27" s="181"/>
      <c r="G27" s="66"/>
      <c r="H27" s="64"/>
      <c r="I27" s="181"/>
      <c r="J27" s="65"/>
      <c r="K27" s="64"/>
      <c r="L27" s="181"/>
      <c r="M27" s="66"/>
      <c r="N27" s="166"/>
      <c r="O27" s="205"/>
      <c r="P27" s="206" t="s">
        <v>72</v>
      </c>
    </row>
    <row r="28" spans="2:16" ht="22" thickTop="1" thickBot="1">
      <c r="B28" s="195" t="s">
        <v>19</v>
      </c>
      <c r="C28" s="209">
        <f>SUM(C18:C27)</f>
        <v>0</v>
      </c>
      <c r="D28" s="209">
        <f>SUM(D18:D27)</f>
        <v>0</v>
      </c>
      <c r="E28" s="195" t="s">
        <v>19</v>
      </c>
      <c r="F28" s="209">
        <f>SUM(F18:F27)</f>
        <v>0</v>
      </c>
      <c r="G28" s="209">
        <f>SUM(G18:G27)</f>
        <v>0</v>
      </c>
      <c r="H28" s="195" t="s">
        <v>19</v>
      </c>
      <c r="I28" s="209">
        <f>SUM(I18:I27)</f>
        <v>0</v>
      </c>
      <c r="J28" s="209">
        <f>SUM(J18:J27)</f>
        <v>0</v>
      </c>
      <c r="K28" s="195" t="s">
        <v>19</v>
      </c>
      <c r="L28" s="209">
        <f>SUM(L18:L27)</f>
        <v>0</v>
      </c>
      <c r="M28" s="212">
        <f>SUM(M18:M27)</f>
        <v>0</v>
      </c>
      <c r="N28" s="166"/>
      <c r="O28" s="205"/>
      <c r="P28" s="206" t="s">
        <v>51</v>
      </c>
    </row>
    <row r="29" spans="2:16" ht="22" thickTop="1" thickBot="1">
      <c r="N29" s="206"/>
      <c r="O29" s="205"/>
      <c r="P29" s="206" t="s">
        <v>50</v>
      </c>
    </row>
    <row r="30" spans="2:16" ht="21" thickTop="1">
      <c r="B30" s="313" t="s">
        <v>156</v>
      </c>
      <c r="C30" s="314"/>
      <c r="D30" s="315"/>
      <c r="E30" s="313" t="s">
        <v>157</v>
      </c>
      <c r="F30" s="314"/>
      <c r="G30" s="316"/>
      <c r="H30" s="313" t="s">
        <v>158</v>
      </c>
      <c r="I30" s="314"/>
      <c r="J30" s="315"/>
      <c r="K30" s="313" t="s">
        <v>159</v>
      </c>
      <c r="L30" s="314"/>
      <c r="M30" s="316"/>
      <c r="N30" s="166"/>
      <c r="O30" s="207"/>
      <c r="P30" s="208" t="s">
        <v>89</v>
      </c>
    </row>
    <row r="31" spans="2:16">
      <c r="B31" s="199" t="s">
        <v>160</v>
      </c>
      <c r="C31" s="200" t="s">
        <v>161</v>
      </c>
      <c r="D31" s="201" t="s">
        <v>162</v>
      </c>
      <c r="E31" s="199" t="s">
        <v>160</v>
      </c>
      <c r="F31" s="200" t="s">
        <v>161</v>
      </c>
      <c r="G31" s="201" t="s">
        <v>162</v>
      </c>
      <c r="H31" s="199" t="s">
        <v>160</v>
      </c>
      <c r="I31" s="200" t="s">
        <v>161</v>
      </c>
      <c r="J31" s="201" t="s">
        <v>162</v>
      </c>
      <c r="K31" s="199" t="s">
        <v>160</v>
      </c>
      <c r="L31" s="200" t="s">
        <v>161</v>
      </c>
      <c r="M31" s="202" t="s">
        <v>162</v>
      </c>
      <c r="O31" s="203" t="s">
        <v>83</v>
      </c>
      <c r="P31" s="204" t="s">
        <v>82</v>
      </c>
    </row>
    <row r="32" spans="2:16">
      <c r="B32" s="58"/>
      <c r="C32" s="179"/>
      <c r="D32" s="59"/>
      <c r="E32" s="58" t="s">
        <v>53</v>
      </c>
      <c r="F32" s="179"/>
      <c r="G32" s="59"/>
      <c r="H32" s="58"/>
      <c r="I32" s="179"/>
      <c r="J32" s="59"/>
      <c r="K32" s="58" t="s">
        <v>52</v>
      </c>
      <c r="L32" s="179"/>
      <c r="M32" s="60"/>
      <c r="O32" s="205"/>
      <c r="P32" s="206" t="s">
        <v>84</v>
      </c>
    </row>
    <row r="33" spans="2:16">
      <c r="B33" s="61"/>
      <c r="C33" s="180"/>
      <c r="D33" s="62"/>
      <c r="E33" s="61"/>
      <c r="F33" s="180"/>
      <c r="G33" s="62"/>
      <c r="H33" s="61"/>
      <c r="I33" s="180"/>
      <c r="J33" s="62"/>
      <c r="K33" s="61" t="s">
        <v>104</v>
      </c>
      <c r="L33" s="180"/>
      <c r="M33" s="63"/>
      <c r="O33" s="205"/>
      <c r="P33" s="206" t="s">
        <v>85</v>
      </c>
    </row>
    <row r="34" spans="2:16">
      <c r="B34" s="61"/>
      <c r="C34" s="180"/>
      <c r="D34" s="62"/>
      <c r="E34" s="61"/>
      <c r="F34" s="180"/>
      <c r="G34" s="62"/>
      <c r="H34" s="61"/>
      <c r="I34" s="180"/>
      <c r="J34" s="62"/>
      <c r="K34" s="61" t="s">
        <v>232</v>
      </c>
      <c r="L34" s="180"/>
      <c r="M34" s="63"/>
      <c r="O34" s="207"/>
      <c r="P34" s="208" t="s">
        <v>93</v>
      </c>
    </row>
    <row r="35" spans="2:16">
      <c r="B35" s="61"/>
      <c r="C35" s="180"/>
      <c r="D35" s="62"/>
      <c r="E35" s="61"/>
      <c r="F35" s="180"/>
      <c r="G35" s="62"/>
      <c r="H35" s="61"/>
      <c r="I35" s="180"/>
      <c r="J35" s="62"/>
      <c r="K35" s="61"/>
      <c r="L35" s="180"/>
      <c r="M35" s="63"/>
    </row>
    <row r="36" spans="2:16">
      <c r="B36" s="61"/>
      <c r="C36" s="180"/>
      <c r="D36" s="62"/>
      <c r="E36" s="61"/>
      <c r="F36" s="180"/>
      <c r="G36" s="62"/>
      <c r="H36" s="61"/>
      <c r="I36" s="180"/>
      <c r="J36" s="62"/>
      <c r="K36" s="61"/>
      <c r="L36" s="180"/>
      <c r="M36" s="63"/>
    </row>
    <row r="37" spans="2:16">
      <c r="B37" s="61"/>
      <c r="C37" s="180"/>
      <c r="D37" s="62"/>
      <c r="E37" s="61"/>
      <c r="F37" s="180"/>
      <c r="G37" s="62"/>
      <c r="H37" s="61"/>
      <c r="I37" s="180"/>
      <c r="J37" s="62"/>
      <c r="K37" s="61"/>
      <c r="L37" s="180"/>
      <c r="M37" s="63"/>
    </row>
    <row r="38" spans="2:16">
      <c r="B38" s="61"/>
      <c r="C38" s="180"/>
      <c r="D38" s="62"/>
      <c r="E38" s="61"/>
      <c r="F38" s="180"/>
      <c r="G38" s="62"/>
      <c r="H38" s="61"/>
      <c r="I38" s="180"/>
      <c r="J38" s="62"/>
      <c r="K38" s="61"/>
      <c r="L38" s="180"/>
      <c r="M38" s="63"/>
    </row>
    <row r="39" spans="2:16">
      <c r="B39" s="61"/>
      <c r="C39" s="180"/>
      <c r="D39" s="62"/>
      <c r="E39" s="61"/>
      <c r="F39" s="180"/>
      <c r="G39" s="62"/>
      <c r="H39" s="61"/>
      <c r="I39" s="180"/>
      <c r="J39" s="62"/>
      <c r="K39" s="61"/>
      <c r="L39" s="180"/>
      <c r="M39" s="63"/>
    </row>
    <row r="40" spans="2:16">
      <c r="B40" s="61"/>
      <c r="C40" s="180"/>
      <c r="D40" s="62"/>
      <c r="E40" s="61"/>
      <c r="F40" s="180"/>
      <c r="G40" s="62"/>
      <c r="H40" s="61"/>
      <c r="I40" s="180"/>
      <c r="J40" s="62"/>
      <c r="K40" s="61"/>
      <c r="L40" s="180"/>
      <c r="M40" s="63"/>
    </row>
    <row r="41" spans="2:16" ht="21" thickBot="1">
      <c r="B41" s="64"/>
      <c r="C41" s="181"/>
      <c r="D41" s="65"/>
      <c r="E41" s="64"/>
      <c r="F41" s="181"/>
      <c r="G41" s="65"/>
      <c r="H41" s="64"/>
      <c r="I41" s="181"/>
      <c r="J41" s="65"/>
      <c r="K41" s="64"/>
      <c r="L41" s="181"/>
      <c r="M41" s="66"/>
      <c r="O41" s="198" t="s">
        <v>164</v>
      </c>
      <c r="P41" s="213">
        <f>C14+F14+I14+L14+C28+F28+I28+L28+C42+F42+I42+L42</f>
        <v>0</v>
      </c>
    </row>
    <row r="42" spans="2:16" ht="22" thickTop="1" thickBot="1">
      <c r="B42" s="195" t="s">
        <v>19</v>
      </c>
      <c r="C42" s="209">
        <f>SUM(C32:C41)</f>
        <v>0</v>
      </c>
      <c r="D42" s="209">
        <f>SUM(D32:D41)</f>
        <v>0</v>
      </c>
      <c r="E42" s="195" t="s">
        <v>19</v>
      </c>
      <c r="F42" s="209">
        <f>SUM(F32:F41)</f>
        <v>0</v>
      </c>
      <c r="G42" s="209">
        <f>SUM(G32:G41)</f>
        <v>0</v>
      </c>
      <c r="H42" s="195" t="s">
        <v>19</v>
      </c>
      <c r="I42" s="209">
        <f>SUM(I32:I41)</f>
        <v>0</v>
      </c>
      <c r="J42" s="209">
        <f>SUM(J32:J41)</f>
        <v>0</v>
      </c>
      <c r="K42" s="195" t="s">
        <v>19</v>
      </c>
      <c r="L42" s="209">
        <f>SUM(L32:L41)</f>
        <v>0</v>
      </c>
      <c r="M42" s="209">
        <f>SUM(M32:M41)</f>
        <v>0</v>
      </c>
      <c r="N42" s="214"/>
      <c r="O42" s="215" t="s">
        <v>163</v>
      </c>
      <c r="P42" s="216">
        <f>D14+G14+J14+M14+D28+G28+J28+M28+D42+G42+J42+M42</f>
        <v>0</v>
      </c>
    </row>
    <row r="43" spans="2:16" ht="21" thickTop="1"/>
    <row r="44" spans="2:16" s="164" customFormat="1"/>
    <row r="45" spans="2:16" s="164" customFormat="1">
      <c r="L45" s="217"/>
      <c r="M45" s="217"/>
    </row>
    <row r="46" spans="2:16" s="164" customFormat="1"/>
    <row r="47" spans="2:16" s="164" customFormat="1"/>
    <row r="48" spans="2:16" s="164" customFormat="1"/>
    <row r="49" s="164" customFormat="1"/>
    <row r="50" s="164" customFormat="1"/>
  </sheetData>
  <sheetProtection sheet="1" objects="1" scenarios="1"/>
  <mergeCells count="13">
    <mergeCell ref="B16:D16"/>
    <mergeCell ref="E16:G16"/>
    <mergeCell ref="E30:G30"/>
    <mergeCell ref="O2:P2"/>
    <mergeCell ref="H16:J16"/>
    <mergeCell ref="K16:M16"/>
    <mergeCell ref="H30:J30"/>
    <mergeCell ref="K30:M30"/>
    <mergeCell ref="B30:D30"/>
    <mergeCell ref="B2:D2"/>
    <mergeCell ref="E2:G2"/>
    <mergeCell ref="H2:J2"/>
    <mergeCell ref="K2:M2"/>
  </mergeCells>
  <phoneticPr fontId="1"/>
  <conditionalFormatting sqref="D4:D13 G4:G13 J4:J13 M4:M13 D18:D27 G18:G27 J18:J27 M18:M27 D32:D41 G32:G41 J32:J41 M32:M41">
    <cfRule type="expression" dxfId="60" priority="1">
      <formula>C4&lt;D4</formula>
    </cfRule>
  </conditionalFormatting>
  <dataValidations count="1">
    <dataValidation imeMode="disabled" allowBlank="1" showInputMessage="1" showErrorMessage="1" sqref="C4:D13 F4:G13 I4:J13 L4:M13 C18:D27 F18:G27 I18:J27 L18:M27 C32:D41 F32:G41 I32:J41 L32:M41" xr:uid="{525665FC-DBE9-B744-9DF9-708D13E0CFD1}"/>
  </dataValidations>
  <printOptions horizontalCentered="1"/>
  <pageMargins left="0.25" right="0.25" top="0.75" bottom="0.75" header="0.3" footer="0.3"/>
  <pageSetup paperSize="9" scale="55"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17AF7-21A6-774B-B4A6-643042FB9CA5}">
  <sheetPr>
    <tabColor rgb="FF00B0F0"/>
    <pageSetUpPr fitToPage="1"/>
  </sheetPr>
  <dimension ref="A1:S59"/>
  <sheetViews>
    <sheetView showGridLines="0" zoomScale="66" zoomScaleNormal="100" zoomScaleSheetLayoutView="55" workbookViewId="0"/>
  </sheetViews>
  <sheetFormatPr baseColWidth="10" defaultColWidth="10.85546875" defaultRowHeight="20"/>
  <cols>
    <col min="1" max="1" width="4.28515625" style="140" customWidth="1"/>
    <col min="2" max="3" width="3.7109375" style="140" customWidth="1"/>
    <col min="4" max="16384" width="10.85546875" style="140"/>
  </cols>
  <sheetData>
    <row r="1" spans="1:19" ht="7" customHeight="1"/>
    <row r="2" spans="1:19" ht="41" thickBot="1">
      <c r="B2" s="156" t="str">
        <f>初期設定!$A$2&amp;"年 年間収支"</f>
        <v>2019年 年間収支</v>
      </c>
    </row>
    <row r="3" spans="1:19">
      <c r="B3" s="16"/>
      <c r="C3" s="17"/>
      <c r="D3" s="18"/>
      <c r="E3" s="19" t="s">
        <v>25</v>
      </c>
      <c r="F3" s="19" t="s">
        <v>29</v>
      </c>
      <c r="G3" s="19" t="s">
        <v>30</v>
      </c>
      <c r="H3" s="19" t="s">
        <v>31</v>
      </c>
      <c r="I3" s="19" t="s">
        <v>32</v>
      </c>
      <c r="J3" s="19" t="s">
        <v>33</v>
      </c>
      <c r="K3" s="19" t="s">
        <v>34</v>
      </c>
      <c r="L3" s="19" t="s">
        <v>35</v>
      </c>
      <c r="M3" s="19" t="s">
        <v>36</v>
      </c>
      <c r="N3" s="19" t="s">
        <v>37</v>
      </c>
      <c r="O3" s="19" t="s">
        <v>38</v>
      </c>
      <c r="P3" s="19" t="s">
        <v>39</v>
      </c>
      <c r="Q3" s="20" t="s">
        <v>42</v>
      </c>
    </row>
    <row r="4" spans="1:19">
      <c r="A4" s="1"/>
      <c r="B4" s="326" t="s">
        <v>20</v>
      </c>
      <c r="C4" s="327"/>
      <c r="D4" s="27" t="str">
        <f>初期設定!B4</f>
        <v>夫</v>
      </c>
      <c r="E4" s="14" t="str">
        <f>IF('1月'!C4=0,"",'1月'!C4)</f>
        <v/>
      </c>
      <c r="F4" s="14" t="str">
        <f>IF('2月'!C4=0,"",'2月'!C4)</f>
        <v/>
      </c>
      <c r="G4" s="14" t="str">
        <f>IF('3月'!C4=0,"",'3月'!C4)</f>
        <v/>
      </c>
      <c r="H4" s="14" t="str">
        <f>IF('4月'!C4=0,"",'4月'!C4)</f>
        <v/>
      </c>
      <c r="I4" s="14" t="str">
        <f>IF('5月'!C4=0,"",'5月'!C4)</f>
        <v/>
      </c>
      <c r="J4" s="14" t="str">
        <f>IF('6月'!C4=0,"",'6月'!C4)</f>
        <v/>
      </c>
      <c r="K4" s="14" t="str">
        <f>IF('7月'!C4=0,"",'7月'!C4)</f>
        <v/>
      </c>
      <c r="L4" s="14" t="str">
        <f>IF('8月'!C4=0,"",'8月'!C4)</f>
        <v/>
      </c>
      <c r="M4" s="14" t="str">
        <f>IF('9月'!C4=0,"",'9月'!C4)</f>
        <v/>
      </c>
      <c r="N4" s="14" t="str">
        <f>IF('10月'!C4=0,"",'10月'!C4)</f>
        <v/>
      </c>
      <c r="O4" s="14" t="str">
        <f>IF('11月'!C4=0,"",'11月'!C4)</f>
        <v/>
      </c>
      <c r="P4" s="14" t="str">
        <f>IF('12月'!C4=0,"",'12月'!C4)</f>
        <v/>
      </c>
      <c r="Q4" s="21" t="str">
        <f>IF(SUM(E4:P4)=0,"",SUM(E4:P4))</f>
        <v/>
      </c>
    </row>
    <row r="5" spans="1:19">
      <c r="A5" s="1"/>
      <c r="B5" s="328"/>
      <c r="C5" s="329"/>
      <c r="D5" s="28" t="str">
        <f>初期設定!B5</f>
        <v>妻</v>
      </c>
      <c r="E5" s="13" t="str">
        <f>IF('1月'!C5=0,"",'1月'!C5)</f>
        <v/>
      </c>
      <c r="F5" s="13" t="str">
        <f>IF('2月'!C5=0,"",'2月'!C5)</f>
        <v/>
      </c>
      <c r="G5" s="13" t="str">
        <f>IF('3月'!C5=0,"",'3月'!C5)</f>
        <v/>
      </c>
      <c r="H5" s="13" t="str">
        <f>IF('4月'!C5=0,"",'4月'!C5)</f>
        <v/>
      </c>
      <c r="I5" s="13" t="str">
        <f>IF('5月'!C5=0,"",'5月'!C5)</f>
        <v/>
      </c>
      <c r="J5" s="13" t="str">
        <f>IF('6月'!C5=0,"",'6月'!C5)</f>
        <v/>
      </c>
      <c r="K5" s="13" t="str">
        <f>IF('7月'!C5=0,"",'7月'!C5)</f>
        <v/>
      </c>
      <c r="L5" s="13" t="str">
        <f>IF('8月'!C5=0,"",'8月'!C5)</f>
        <v/>
      </c>
      <c r="M5" s="13" t="str">
        <f>IF('9月'!C5=0,"",'9月'!C5)</f>
        <v/>
      </c>
      <c r="N5" s="13" t="str">
        <f>IF('10月'!C5=0,"",'10月'!C5)</f>
        <v/>
      </c>
      <c r="O5" s="13" t="str">
        <f>IF('11月'!C5=0,"",'11月'!C5)</f>
        <v/>
      </c>
      <c r="P5" s="13" t="str">
        <f>IF('12月'!C5=0,"",'12月'!C5)</f>
        <v/>
      </c>
      <c r="Q5" s="22" t="str">
        <f>IF(SUM(E5:P5)=0,"",SUM(E5:P5))</f>
        <v/>
      </c>
    </row>
    <row r="6" spans="1:19">
      <c r="A6" s="1"/>
      <c r="B6" s="328"/>
      <c r="C6" s="329"/>
      <c r="D6" s="28" t="str">
        <f>初期設定!B6</f>
        <v>児童手当</v>
      </c>
      <c r="E6" s="13" t="str">
        <f>IF('1月'!C6=0,"",'1月'!C6)</f>
        <v/>
      </c>
      <c r="F6" s="13" t="str">
        <f>IF('2月'!C6=0,"",'2月'!C6)</f>
        <v/>
      </c>
      <c r="G6" s="13" t="str">
        <f>IF('3月'!C6=0,"",'3月'!C6)</f>
        <v/>
      </c>
      <c r="H6" s="13" t="str">
        <f>IF('4月'!C6=0,"",'4月'!C6)</f>
        <v/>
      </c>
      <c r="I6" s="13" t="str">
        <f>IF('5月'!C6=0,"",'5月'!C6)</f>
        <v/>
      </c>
      <c r="J6" s="13" t="str">
        <f>IF('6月'!C6=0,"",'6月'!C6)</f>
        <v/>
      </c>
      <c r="K6" s="13" t="str">
        <f>IF('7月'!C6=0,"",'7月'!C6)</f>
        <v/>
      </c>
      <c r="L6" s="13" t="str">
        <f>IF('8月'!C6=0,"",'8月'!C6)</f>
        <v/>
      </c>
      <c r="M6" s="13" t="str">
        <f>IF('9月'!C6=0,"",'9月'!C6)</f>
        <v/>
      </c>
      <c r="N6" s="13" t="str">
        <f>IF('10月'!C6=0,"",'10月'!C6)</f>
        <v/>
      </c>
      <c r="O6" s="13" t="str">
        <f>IF('11月'!C6=0,"",'11月'!C6)</f>
        <v/>
      </c>
      <c r="P6" s="13" t="str">
        <f>IF('12月'!C6=0,"",'12月'!C6)</f>
        <v/>
      </c>
      <c r="Q6" s="22" t="str">
        <f>IF(SUM(E6:P6)=0,"",SUM(E6:P6))</f>
        <v/>
      </c>
    </row>
    <row r="7" spans="1:19">
      <c r="A7" s="1"/>
      <c r="B7" s="328"/>
      <c r="C7" s="329"/>
      <c r="D7" s="28" t="str">
        <f>初期設定!B7</f>
        <v>ボーナス</v>
      </c>
      <c r="E7" s="13" t="str">
        <f>IF('1月'!C7=0,"",'1月'!C7)</f>
        <v/>
      </c>
      <c r="F7" s="13" t="str">
        <f>IF('2月'!C7=0,"",'2月'!C7)</f>
        <v/>
      </c>
      <c r="G7" s="13" t="str">
        <f>IF('3月'!C7=0,"",'3月'!C7)</f>
        <v/>
      </c>
      <c r="H7" s="13" t="str">
        <f>IF('4月'!C7=0,"",'4月'!C7)</f>
        <v/>
      </c>
      <c r="I7" s="13" t="str">
        <f>IF('5月'!C7=0,"",'5月'!C7)</f>
        <v/>
      </c>
      <c r="J7" s="13" t="str">
        <f>IF('6月'!C7=0,"",'6月'!C7)</f>
        <v/>
      </c>
      <c r="K7" s="13" t="str">
        <f>IF('7月'!C7=0,"",'7月'!C7)</f>
        <v/>
      </c>
      <c r="L7" s="13" t="str">
        <f>IF('8月'!C7=0,"",'8月'!C7)</f>
        <v/>
      </c>
      <c r="M7" s="13" t="str">
        <f>IF('9月'!C7=0,"",'9月'!C7)</f>
        <v/>
      </c>
      <c r="N7" s="13" t="str">
        <f>IF('10月'!C7=0,"",'10月'!C7)</f>
        <v/>
      </c>
      <c r="O7" s="13" t="str">
        <f>IF('11月'!C7=0,"",'11月'!C7)</f>
        <v/>
      </c>
      <c r="P7" s="13" t="str">
        <f>IF('12月'!C7=0,"",'12月'!C7)</f>
        <v/>
      </c>
      <c r="Q7" s="22" t="str">
        <f>IF(SUM(E7:P7)=0,"",SUM(E7:P7))</f>
        <v/>
      </c>
    </row>
    <row r="8" spans="1:19">
      <c r="A8" s="1"/>
      <c r="B8" s="328"/>
      <c r="C8" s="329"/>
      <c r="D8" s="28" t="str">
        <f>初期設定!B8</f>
        <v>その他</v>
      </c>
      <c r="E8" s="13" t="str">
        <f>IF('1月'!C8=0,"",'1月'!C8)</f>
        <v/>
      </c>
      <c r="F8" s="13" t="str">
        <f>IF('2月'!C8=0,"",'2月'!C8)</f>
        <v/>
      </c>
      <c r="G8" s="13" t="str">
        <f>IF('3月'!C8=0,"",'3月'!C8)</f>
        <v/>
      </c>
      <c r="H8" s="13" t="str">
        <f>IF('4月'!C8=0,"",'4月'!C8)</f>
        <v/>
      </c>
      <c r="I8" s="13" t="str">
        <f>IF('5月'!C8=0,"",'5月'!C8)</f>
        <v/>
      </c>
      <c r="J8" s="13" t="str">
        <f>IF('6月'!C8=0,"",'6月'!C8)</f>
        <v/>
      </c>
      <c r="K8" s="13" t="str">
        <f>IF('7月'!C8=0,"",'7月'!C8)</f>
        <v/>
      </c>
      <c r="L8" s="13" t="str">
        <f>IF('8月'!C8=0,"",'8月'!C8)</f>
        <v/>
      </c>
      <c r="M8" s="13" t="str">
        <f>IF('9月'!C8=0,"",'9月'!C8)</f>
        <v/>
      </c>
      <c r="N8" s="13" t="str">
        <f>IF('10月'!C8=0,"",'10月'!C8)</f>
        <v/>
      </c>
      <c r="O8" s="13" t="str">
        <f>IF('11月'!C8=0,"",'11月'!C8)</f>
        <v/>
      </c>
      <c r="P8" s="13" t="str">
        <f>IF('12月'!C8=0,"",'12月'!C8)</f>
        <v/>
      </c>
      <c r="Q8" s="22" t="str">
        <f>IF(SUM(E8:P8)=0,"",SUM(E8:P8))</f>
        <v/>
      </c>
    </row>
    <row r="9" spans="1:19">
      <c r="A9" s="1"/>
      <c r="B9" s="330"/>
      <c r="C9" s="331"/>
      <c r="D9" s="28">
        <f>初期設定!B9</f>
        <v>0</v>
      </c>
      <c r="E9" s="13" t="str">
        <f>IF('1月'!C9=0,"",'1月'!C9)</f>
        <v/>
      </c>
      <c r="F9" s="13" t="str">
        <f>IF('2月'!C9=0,"",'2月'!C9)</f>
        <v/>
      </c>
      <c r="G9" s="13" t="str">
        <f>IF('3月'!C9=0,"",'3月'!C9)</f>
        <v/>
      </c>
      <c r="H9" s="13" t="str">
        <f>IF('4月'!C9=0,"",'4月'!C9)</f>
        <v/>
      </c>
      <c r="I9" s="13" t="str">
        <f>IF('5月'!C9=0,"",'5月'!C9)</f>
        <v/>
      </c>
      <c r="J9" s="13" t="str">
        <f>IF('6月'!C9=0,"",'6月'!C9)</f>
        <v/>
      </c>
      <c r="K9" s="13" t="str">
        <f>IF('7月'!C9=0,"",'7月'!C9)</f>
        <v/>
      </c>
      <c r="L9" s="13" t="str">
        <f>IF('8月'!C9=0,"",'8月'!C9)</f>
        <v/>
      </c>
      <c r="M9" s="13" t="str">
        <f>IF('9月'!C9=0,"",'9月'!C9)</f>
        <v/>
      </c>
      <c r="N9" s="13" t="str">
        <f>IF('10月'!C9=0,"",'10月'!C9)</f>
        <v/>
      </c>
      <c r="O9" s="13" t="str">
        <f>IF('11月'!C9=0,"",'11月'!C9)</f>
        <v/>
      </c>
      <c r="P9" s="13" t="str">
        <f>IF('12月'!C9=0,"",'12月'!C9)</f>
        <v/>
      </c>
      <c r="Q9" s="22" t="str">
        <f t="shared" ref="Q9:Q12" si="0">IF(SUM(E9:P9)=0,"",SUM(E9:P9))</f>
        <v/>
      </c>
    </row>
    <row r="10" spans="1:19">
      <c r="A10" s="1"/>
      <c r="B10" s="330"/>
      <c r="C10" s="331"/>
      <c r="D10" s="28">
        <f>初期設定!B10</f>
        <v>0</v>
      </c>
      <c r="E10" s="13" t="str">
        <f>IF('1月'!C10=0,"",'1月'!C10)</f>
        <v/>
      </c>
      <c r="F10" s="13" t="str">
        <f>IF('2月'!C10=0,"",'2月'!C10)</f>
        <v/>
      </c>
      <c r="G10" s="13" t="str">
        <f>IF('3月'!C10=0,"",'3月'!C10)</f>
        <v/>
      </c>
      <c r="H10" s="13" t="str">
        <f>IF('4月'!C10=0,"",'4月'!C10)</f>
        <v/>
      </c>
      <c r="I10" s="13" t="str">
        <f>IF('5月'!C10=0,"",'5月'!C10)</f>
        <v/>
      </c>
      <c r="J10" s="13" t="str">
        <f>IF('6月'!C10=0,"",'6月'!C10)</f>
        <v/>
      </c>
      <c r="K10" s="13" t="str">
        <f>IF('7月'!C10=0,"",'7月'!C10)</f>
        <v/>
      </c>
      <c r="L10" s="13" t="str">
        <f>IF('8月'!C10=0,"",'8月'!C10)</f>
        <v/>
      </c>
      <c r="M10" s="13" t="str">
        <f>IF('9月'!C10=0,"",'9月'!C10)</f>
        <v/>
      </c>
      <c r="N10" s="13" t="str">
        <f>IF('10月'!C10=0,"",'10月'!C10)</f>
        <v/>
      </c>
      <c r="O10" s="13" t="str">
        <f>IF('11月'!C10=0,"",'11月'!C10)</f>
        <v/>
      </c>
      <c r="P10" s="13" t="str">
        <f>IF('12月'!C10=0,"",'12月'!C10)</f>
        <v/>
      </c>
      <c r="Q10" s="22" t="str">
        <f t="shared" si="0"/>
        <v/>
      </c>
    </row>
    <row r="11" spans="1:19">
      <c r="A11" s="1"/>
      <c r="B11" s="330"/>
      <c r="C11" s="331"/>
      <c r="D11" s="28">
        <f>初期設定!B11</f>
        <v>0</v>
      </c>
      <c r="E11" s="13" t="str">
        <f>IF('1月'!C11=0,"",'1月'!C11)</f>
        <v/>
      </c>
      <c r="F11" s="13" t="str">
        <f>IF('2月'!C11=0,"",'2月'!C11)</f>
        <v/>
      </c>
      <c r="G11" s="13" t="str">
        <f>IF('3月'!C11=0,"",'3月'!C11)</f>
        <v/>
      </c>
      <c r="H11" s="13" t="str">
        <f>IF('4月'!C11=0,"",'4月'!C11)</f>
        <v/>
      </c>
      <c r="I11" s="13" t="str">
        <f>IF('5月'!C11=0,"",'5月'!C11)</f>
        <v/>
      </c>
      <c r="J11" s="13" t="str">
        <f>IF('6月'!C11=0,"",'6月'!C11)</f>
        <v/>
      </c>
      <c r="K11" s="13" t="str">
        <f>IF('7月'!C11=0,"",'7月'!C11)</f>
        <v/>
      </c>
      <c r="L11" s="13" t="str">
        <f>IF('8月'!C11=0,"",'8月'!C11)</f>
        <v/>
      </c>
      <c r="M11" s="13" t="str">
        <f>IF('9月'!C11=0,"",'9月'!C11)</f>
        <v/>
      </c>
      <c r="N11" s="13" t="str">
        <f>IF('10月'!C11=0,"",'10月'!C11)</f>
        <v/>
      </c>
      <c r="O11" s="13" t="str">
        <f>IF('11月'!C11=0,"",'11月'!C11)</f>
        <v/>
      </c>
      <c r="P11" s="13" t="str">
        <f>IF('12月'!C11=0,"",'12月'!C11)</f>
        <v/>
      </c>
      <c r="Q11" s="22" t="str">
        <f>IF(SUM(E11:P11)=0,"",SUM(E11:P11))</f>
        <v/>
      </c>
      <c r="S11" s="140" t="s">
        <v>177</v>
      </c>
    </row>
    <row r="12" spans="1:19">
      <c r="A12" s="1"/>
      <c r="B12" s="330"/>
      <c r="C12" s="331"/>
      <c r="D12" s="28">
        <f>初期設定!B12</f>
        <v>0</v>
      </c>
      <c r="E12" s="13" t="str">
        <f>IF('1月'!C12=0,"",'1月'!C12)</f>
        <v/>
      </c>
      <c r="F12" s="13" t="str">
        <f>IF('2月'!C12=0,"",'2月'!C12)</f>
        <v/>
      </c>
      <c r="G12" s="13" t="str">
        <f>IF('3月'!C12=0,"",'3月'!C12)</f>
        <v/>
      </c>
      <c r="H12" s="13" t="str">
        <f>IF('4月'!C12=0,"",'4月'!C12)</f>
        <v/>
      </c>
      <c r="I12" s="13" t="str">
        <f>IF('5月'!C12=0,"",'5月'!C12)</f>
        <v/>
      </c>
      <c r="J12" s="13" t="str">
        <f>IF('6月'!C12=0,"",'6月'!C12)</f>
        <v/>
      </c>
      <c r="K12" s="13" t="str">
        <f>IF('7月'!C12=0,"",'7月'!C12)</f>
        <v/>
      </c>
      <c r="L12" s="13" t="str">
        <f>IF('8月'!C12=0,"",'8月'!C12)</f>
        <v/>
      </c>
      <c r="M12" s="13" t="str">
        <f>IF('9月'!C12=0,"",'9月'!C12)</f>
        <v/>
      </c>
      <c r="N12" s="13" t="str">
        <f>IF('10月'!C12=0,"",'10月'!C12)</f>
        <v/>
      </c>
      <c r="O12" s="13" t="str">
        <f>IF('11月'!C12=0,"",'11月'!C12)</f>
        <v/>
      </c>
      <c r="P12" s="13" t="str">
        <f>IF('12月'!C12=0,"",'12月'!C12)</f>
        <v/>
      </c>
      <c r="Q12" s="22" t="str">
        <f t="shared" si="0"/>
        <v/>
      </c>
    </row>
    <row r="13" spans="1:19" ht="21" thickBot="1">
      <c r="A13" s="1"/>
      <c r="B13" s="330"/>
      <c r="C13" s="331"/>
      <c r="D13" s="31">
        <f>初期設定!B13</f>
        <v>0</v>
      </c>
      <c r="E13" s="32" t="str">
        <f>IF('1月'!C13=0,"",'1月'!C13)</f>
        <v/>
      </c>
      <c r="F13" s="32" t="str">
        <f>IF('2月'!C13=0,"",'2月'!C13)</f>
        <v/>
      </c>
      <c r="G13" s="32" t="str">
        <f>IF('3月'!C13=0,"",'3月'!C13)</f>
        <v/>
      </c>
      <c r="H13" s="32" t="str">
        <f>IF('4月'!C13=0,"",'4月'!C13)</f>
        <v/>
      </c>
      <c r="I13" s="32" t="str">
        <f>IF('5月'!C13=0,"",'5月'!C13)</f>
        <v/>
      </c>
      <c r="J13" s="32" t="str">
        <f>IF('6月'!C13=0,"",'6月'!C13)</f>
        <v/>
      </c>
      <c r="K13" s="32" t="str">
        <f>IF('7月'!C13=0,"",'7月'!C13)</f>
        <v/>
      </c>
      <c r="L13" s="32" t="str">
        <f>IF('8月'!C13=0,"",'8月'!C13)</f>
        <v/>
      </c>
      <c r="M13" s="32" t="str">
        <f>IF('9月'!C13=0,"",'9月'!C13)</f>
        <v/>
      </c>
      <c r="N13" s="32" t="str">
        <f>IF('10月'!C13=0,"",'10月'!C13)</f>
        <v/>
      </c>
      <c r="O13" s="32" t="str">
        <f>IF('11月'!C13=0,"",'11月'!C13)</f>
        <v/>
      </c>
      <c r="P13" s="32" t="str">
        <f>IF('12月'!C13=0,"",'12月'!C13)</f>
        <v/>
      </c>
      <c r="Q13" s="33" t="str">
        <f>IF(SUM(E13:P13)=0,"",SUM(E13:P13))</f>
        <v/>
      </c>
    </row>
    <row r="14" spans="1:19" ht="21" thickBot="1">
      <c r="A14" s="1"/>
      <c r="B14" s="332"/>
      <c r="C14" s="333"/>
      <c r="D14" s="34" t="s">
        <v>19</v>
      </c>
      <c r="E14" s="35">
        <f>SUM(E4:E13)</f>
        <v>0</v>
      </c>
      <c r="F14" s="35">
        <f t="shared" ref="F14:P14" si="1">SUM(F4:F13)</f>
        <v>0</v>
      </c>
      <c r="G14" s="35">
        <f t="shared" si="1"/>
        <v>0</v>
      </c>
      <c r="H14" s="35">
        <f t="shared" si="1"/>
        <v>0</v>
      </c>
      <c r="I14" s="35">
        <f t="shared" si="1"/>
        <v>0</v>
      </c>
      <c r="J14" s="35">
        <f t="shared" si="1"/>
        <v>0</v>
      </c>
      <c r="K14" s="35">
        <f t="shared" si="1"/>
        <v>0</v>
      </c>
      <c r="L14" s="35">
        <f t="shared" si="1"/>
        <v>0</v>
      </c>
      <c r="M14" s="35">
        <f t="shared" si="1"/>
        <v>0</v>
      </c>
      <c r="N14" s="35">
        <f t="shared" si="1"/>
        <v>0</v>
      </c>
      <c r="O14" s="35">
        <f>SUM(O4:O13)</f>
        <v>0</v>
      </c>
      <c r="P14" s="35">
        <f t="shared" si="1"/>
        <v>0</v>
      </c>
      <c r="Q14" s="36" t="str">
        <f>IF(SUM(E14:P14)=0,"",SUM(E14:P14))</f>
        <v/>
      </c>
      <c r="R14" s="1"/>
    </row>
    <row r="15" spans="1:19">
      <c r="A15" s="1"/>
      <c r="B15" s="323" t="s">
        <v>22</v>
      </c>
      <c r="C15" s="319" t="s">
        <v>5</v>
      </c>
      <c r="D15" s="29" t="str">
        <f>初期設定!D4</f>
        <v>住居費</v>
      </c>
      <c r="E15" s="14" t="str">
        <f>IF('1月'!G6=0,"",'1月'!G6)</f>
        <v/>
      </c>
      <c r="F15" s="14" t="str">
        <f>IF('2月'!G6=0,"",'2月'!G6)</f>
        <v/>
      </c>
      <c r="G15" s="14" t="str">
        <f>IF('3月'!G6=0,"",'3月'!G6)</f>
        <v/>
      </c>
      <c r="H15" s="14" t="str">
        <f>IF('4月'!G6=0,"",'4月'!G6)</f>
        <v/>
      </c>
      <c r="I15" s="14" t="str">
        <f>IF('5月'!G6=0,"",'5月'!G6)</f>
        <v/>
      </c>
      <c r="J15" s="14" t="str">
        <f>IF('6月'!G6=0,"",'6月'!G6)</f>
        <v/>
      </c>
      <c r="K15" s="14" t="str">
        <f>IF('7月'!G6=0,"",'7月'!G6)</f>
        <v/>
      </c>
      <c r="L15" s="14" t="str">
        <f>IF('8月'!G6=0,"",'8月'!G6)</f>
        <v/>
      </c>
      <c r="M15" s="14" t="str">
        <f>IF('9月'!G6=0,"",'9月'!G6)</f>
        <v/>
      </c>
      <c r="N15" s="14" t="str">
        <f>IF('10月'!G6=0,"",'10月'!G6)</f>
        <v/>
      </c>
      <c r="O15" s="14" t="str">
        <f>IF('11月'!G6=0,"",'11月'!G6)</f>
        <v/>
      </c>
      <c r="P15" s="14" t="str">
        <f>IF('12月'!G6=0,"",'12月'!G6)</f>
        <v/>
      </c>
      <c r="Q15" s="21" t="str">
        <f t="shared" ref="Q15:Q24" si="2">IF(SUM(E15:P15)=0,"",SUM(E15:P15))</f>
        <v/>
      </c>
    </row>
    <row r="16" spans="1:19">
      <c r="A16" s="1"/>
      <c r="B16" s="324"/>
      <c r="C16" s="320"/>
      <c r="D16" s="28" t="str">
        <f>初期設定!D5</f>
        <v>光熱費</v>
      </c>
      <c r="E16" s="13" t="str">
        <f>IF('1月'!G7=0,"",'1月'!G7)</f>
        <v/>
      </c>
      <c r="F16" s="13" t="str">
        <f>IF('2月'!G7=0,"",'2月'!G7)</f>
        <v/>
      </c>
      <c r="G16" s="13" t="str">
        <f>IF('3月'!G7=0,"",'3月'!G7)</f>
        <v/>
      </c>
      <c r="H16" s="13" t="str">
        <f>IF('4月'!G7=0,"",'4月'!G7)</f>
        <v/>
      </c>
      <c r="I16" s="13" t="str">
        <f>IF('5月'!G7=0,"",'5月'!G7)</f>
        <v/>
      </c>
      <c r="J16" s="13" t="str">
        <f>IF('6月'!G7=0,"",'6月'!G7)</f>
        <v/>
      </c>
      <c r="K16" s="13" t="str">
        <f>IF('7月'!G7=0,"",'7月'!G7)</f>
        <v/>
      </c>
      <c r="L16" s="13" t="str">
        <f>IF('8月'!G7=0,"",'8月'!G7)</f>
        <v/>
      </c>
      <c r="M16" s="13" t="str">
        <f>IF('9月'!G7=0,"",'9月'!G7)</f>
        <v/>
      </c>
      <c r="N16" s="13" t="str">
        <f>IF('10月'!G7=0,"",'10月'!G7)</f>
        <v/>
      </c>
      <c r="O16" s="13" t="str">
        <f>IF('11月'!G7=0,"",'11月'!G7)</f>
        <v/>
      </c>
      <c r="P16" s="13" t="str">
        <f>IF('12月'!G7=0,"",'12月'!G7)</f>
        <v/>
      </c>
      <c r="Q16" s="22" t="str">
        <f t="shared" si="2"/>
        <v/>
      </c>
    </row>
    <row r="17" spans="1:17">
      <c r="A17" s="1"/>
      <c r="B17" s="324"/>
      <c r="C17" s="320"/>
      <c r="D17" s="28" t="str">
        <f>初期設定!D6</f>
        <v>保育料</v>
      </c>
      <c r="E17" s="13" t="str">
        <f>IF('1月'!G8=0,"",'1月'!G8)</f>
        <v/>
      </c>
      <c r="F17" s="13" t="str">
        <f>IF('2月'!G8=0,"",'2月'!G8)</f>
        <v/>
      </c>
      <c r="G17" s="13" t="str">
        <f>IF('3月'!G8=0,"",'3月'!G8)</f>
        <v/>
      </c>
      <c r="H17" s="13" t="str">
        <f>IF('4月'!G8=0,"",'4月'!G8)</f>
        <v/>
      </c>
      <c r="I17" s="13" t="str">
        <f>IF('5月'!G8=0,"",'5月'!G8)</f>
        <v/>
      </c>
      <c r="J17" s="13" t="str">
        <f>IF('6月'!G8=0,"",'6月'!G8)</f>
        <v/>
      </c>
      <c r="K17" s="13" t="str">
        <f>IF('7月'!G8=0,"",'7月'!G8)</f>
        <v/>
      </c>
      <c r="L17" s="13" t="str">
        <f>IF('8月'!G8=0,"",'8月'!G8)</f>
        <v/>
      </c>
      <c r="M17" s="13" t="str">
        <f>IF('9月'!G8=0,"",'9月'!G8)</f>
        <v/>
      </c>
      <c r="N17" s="13" t="str">
        <f>IF('10月'!G8=0,"",'10月'!G8)</f>
        <v/>
      </c>
      <c r="O17" s="13" t="str">
        <f>IF('11月'!G8=0,"",'11月'!G8)</f>
        <v/>
      </c>
      <c r="P17" s="13" t="str">
        <f>IF('12月'!G8=0,"",'12月'!G8)</f>
        <v/>
      </c>
      <c r="Q17" s="22" t="str">
        <f t="shared" si="2"/>
        <v/>
      </c>
    </row>
    <row r="18" spans="1:17">
      <c r="A18" s="1"/>
      <c r="B18" s="324"/>
      <c r="C18" s="320"/>
      <c r="D18" s="28" t="str">
        <f>初期設定!D7</f>
        <v>小遣い</v>
      </c>
      <c r="E18" s="13" t="str">
        <f>IF('1月'!G9=0,"",'1月'!G9)</f>
        <v/>
      </c>
      <c r="F18" s="13" t="str">
        <f>IF('2月'!G9=0,"",'2月'!G9)</f>
        <v/>
      </c>
      <c r="G18" s="13" t="str">
        <f>IF('3月'!G9=0,"",'3月'!G9)</f>
        <v/>
      </c>
      <c r="H18" s="13" t="str">
        <f>IF('4月'!G9=0,"",'4月'!G9)</f>
        <v/>
      </c>
      <c r="I18" s="13" t="str">
        <f>IF('5月'!G9=0,"",'5月'!G9)</f>
        <v/>
      </c>
      <c r="J18" s="13" t="str">
        <f>IF('6月'!G9=0,"",'6月'!G9)</f>
        <v/>
      </c>
      <c r="K18" s="13" t="str">
        <f>IF('7月'!G9=0,"",'7月'!G9)</f>
        <v/>
      </c>
      <c r="L18" s="13" t="str">
        <f>IF('8月'!G9=0,"",'8月'!G9)</f>
        <v/>
      </c>
      <c r="M18" s="13" t="str">
        <f>IF('9月'!G9=0,"",'9月'!G9)</f>
        <v/>
      </c>
      <c r="N18" s="13" t="str">
        <f>IF('10月'!G9=0,"",'10月'!G9)</f>
        <v/>
      </c>
      <c r="O18" s="13" t="str">
        <f>IF('11月'!G9=0,"",'11月'!G9)</f>
        <v/>
      </c>
      <c r="P18" s="13" t="str">
        <f>IF('12月'!G9=0,"",'12月'!G9)</f>
        <v/>
      </c>
      <c r="Q18" s="22" t="str">
        <f>IF(SUM(E18:P18)=0,"",SUM(E18:P18))</f>
        <v/>
      </c>
    </row>
    <row r="19" spans="1:17">
      <c r="A19" s="1"/>
      <c r="B19" s="324"/>
      <c r="C19" s="320"/>
      <c r="D19" s="28" t="str">
        <f>初期設定!D8</f>
        <v>保険</v>
      </c>
      <c r="E19" s="13" t="str">
        <f>IF('1月'!G10=0,"",'1月'!G10)</f>
        <v/>
      </c>
      <c r="F19" s="13" t="str">
        <f>IF('2月'!G10=0,"",'2月'!G10)</f>
        <v/>
      </c>
      <c r="G19" s="13" t="str">
        <f>IF('3月'!G10=0,"",'3月'!G10)</f>
        <v/>
      </c>
      <c r="H19" s="13" t="str">
        <f>IF('4月'!G10=0,"",'4月'!G10)</f>
        <v/>
      </c>
      <c r="I19" s="13" t="str">
        <f>IF('5月'!G10=0,"",'5月'!G10)</f>
        <v/>
      </c>
      <c r="J19" s="13" t="str">
        <f>IF('6月'!G10=0,"",'6月'!G10)</f>
        <v/>
      </c>
      <c r="K19" s="13" t="str">
        <f>IF('7月'!G10=0,"",'7月'!G10)</f>
        <v/>
      </c>
      <c r="L19" s="13" t="str">
        <f>IF('8月'!G10=0,"",'8月'!G10)</f>
        <v/>
      </c>
      <c r="M19" s="13" t="str">
        <f>IF('9月'!G10=0,"",'9月'!G10)</f>
        <v/>
      </c>
      <c r="N19" s="13" t="str">
        <f>IF('10月'!G10=0,"",'10月'!G10)</f>
        <v/>
      </c>
      <c r="O19" s="13" t="str">
        <f>IF('11月'!G10=0,"",'11月'!G10)</f>
        <v/>
      </c>
      <c r="P19" s="13" t="str">
        <f>IF('12月'!G10=0,"",'12月'!G10)</f>
        <v/>
      </c>
      <c r="Q19" s="22" t="str">
        <f t="shared" si="2"/>
        <v/>
      </c>
    </row>
    <row r="20" spans="1:17">
      <c r="A20" s="1"/>
      <c r="B20" s="324"/>
      <c r="C20" s="320"/>
      <c r="D20" s="28" t="str">
        <f>初期設定!D9</f>
        <v>通信費</v>
      </c>
      <c r="E20" s="13" t="str">
        <f>IF('1月'!G11=0,"",'1月'!G11)</f>
        <v/>
      </c>
      <c r="F20" s="13" t="str">
        <f>IF('2月'!G11=0,"",'2月'!G11)</f>
        <v/>
      </c>
      <c r="G20" s="13" t="str">
        <f>IF('3月'!G11=0,"",'3月'!G11)</f>
        <v/>
      </c>
      <c r="H20" s="13" t="str">
        <f>IF('4月'!G11=0,"",'4月'!G11)</f>
        <v/>
      </c>
      <c r="I20" s="13" t="str">
        <f>IF('5月'!G11=0,"",'5月'!G11)</f>
        <v/>
      </c>
      <c r="J20" s="13" t="str">
        <f>IF('6月'!G11=0,"",'6月'!G11)</f>
        <v/>
      </c>
      <c r="K20" s="13" t="str">
        <f>IF('7月'!G11=0,"",'7月'!G11)</f>
        <v/>
      </c>
      <c r="L20" s="13" t="str">
        <f>IF('8月'!G11=0,"",'8月'!G11)</f>
        <v/>
      </c>
      <c r="M20" s="13" t="str">
        <f>IF('9月'!G11=0,"",'9月'!G11)</f>
        <v/>
      </c>
      <c r="N20" s="13" t="str">
        <f>IF('10月'!G11=0,"",'10月'!G11)</f>
        <v/>
      </c>
      <c r="O20" s="13" t="str">
        <f>IF('11月'!G11=0,"",'11月'!G11)</f>
        <v/>
      </c>
      <c r="P20" s="13" t="str">
        <f>IF('12月'!G11=0,"",'12月'!G11)</f>
        <v/>
      </c>
      <c r="Q20" s="22" t="str">
        <f t="shared" si="2"/>
        <v/>
      </c>
    </row>
    <row r="21" spans="1:17">
      <c r="A21" s="1"/>
      <c r="B21" s="324"/>
      <c r="C21" s="320"/>
      <c r="D21" s="28" t="str">
        <f>初期設定!D10</f>
        <v>車ローン</v>
      </c>
      <c r="E21" s="13" t="str">
        <f>IF('1月'!G12=0,"",'1月'!G12)</f>
        <v/>
      </c>
      <c r="F21" s="13" t="str">
        <f>IF('2月'!G12=0,"",'2月'!G12)</f>
        <v/>
      </c>
      <c r="G21" s="13" t="str">
        <f>IF('3月'!G12=0,"",'3月'!G12)</f>
        <v/>
      </c>
      <c r="H21" s="13" t="str">
        <f>IF('4月'!G12=0,"",'4月'!G12)</f>
        <v/>
      </c>
      <c r="I21" s="13" t="str">
        <f>IF('5月'!G12=0,"",'5月'!G12)</f>
        <v/>
      </c>
      <c r="J21" s="13" t="str">
        <f>IF('6月'!G12=0,"",'6月'!G12)</f>
        <v/>
      </c>
      <c r="K21" s="13" t="str">
        <f>IF('7月'!G12=0,"",'7月'!G12)</f>
        <v/>
      </c>
      <c r="L21" s="13" t="str">
        <f>IF('8月'!G12=0,"",'8月'!G12)</f>
        <v/>
      </c>
      <c r="M21" s="13" t="str">
        <f>IF('9月'!G12=0,"",'9月'!G12)</f>
        <v/>
      </c>
      <c r="N21" s="13" t="str">
        <f>IF('10月'!G12=0,"",'10月'!G12)</f>
        <v/>
      </c>
      <c r="O21" s="13" t="str">
        <f>IF('11月'!G12=0,"",'11月'!G12)</f>
        <v/>
      </c>
      <c r="P21" s="13" t="str">
        <f>IF('12月'!G12=0,"",'12月'!G12)</f>
        <v/>
      </c>
      <c r="Q21" s="22" t="str">
        <f t="shared" si="2"/>
        <v/>
      </c>
    </row>
    <row r="22" spans="1:17">
      <c r="A22" s="1"/>
      <c r="B22" s="324"/>
      <c r="C22" s="320"/>
      <c r="D22" s="28" t="str">
        <f>初期設定!D11</f>
        <v>奨学金</v>
      </c>
      <c r="E22" s="13" t="str">
        <f>IF('1月'!G13=0,"",'1月'!G13)</f>
        <v/>
      </c>
      <c r="F22" s="13" t="str">
        <f>IF('2月'!G13=0,"",'2月'!G13)</f>
        <v/>
      </c>
      <c r="G22" s="13" t="str">
        <f>IF('3月'!G13=0,"",'3月'!G13)</f>
        <v/>
      </c>
      <c r="H22" s="13" t="str">
        <f>IF('4月'!G13=0,"",'4月'!G13)</f>
        <v/>
      </c>
      <c r="I22" s="13" t="str">
        <f>IF('5月'!G13=0,"",'5月'!G13)</f>
        <v/>
      </c>
      <c r="J22" s="13" t="str">
        <f>IF('6月'!G13=0,"",'6月'!G13)</f>
        <v/>
      </c>
      <c r="K22" s="13" t="str">
        <f>IF('7月'!G13=0,"",'7月'!G13)</f>
        <v/>
      </c>
      <c r="L22" s="13" t="str">
        <f>IF('8月'!G13=0,"",'8月'!G13)</f>
        <v/>
      </c>
      <c r="M22" s="13" t="str">
        <f>IF('9月'!G13=0,"",'9月'!G13)</f>
        <v/>
      </c>
      <c r="N22" s="13" t="str">
        <f>IF('10月'!G13=0,"",'10月'!G13)</f>
        <v/>
      </c>
      <c r="O22" s="13" t="str">
        <f>IF('11月'!G13=0,"",'11月'!G13)</f>
        <v/>
      </c>
      <c r="P22" s="13" t="str">
        <f>IF('12月'!G13=0,"",'12月'!G13)</f>
        <v/>
      </c>
      <c r="Q22" s="22" t="str">
        <f t="shared" si="2"/>
        <v/>
      </c>
    </row>
    <row r="23" spans="1:17">
      <c r="A23" s="1"/>
      <c r="B23" s="324"/>
      <c r="C23" s="320"/>
      <c r="D23" s="28" t="str">
        <f>初期設定!D12</f>
        <v>ガソリン</v>
      </c>
      <c r="E23" s="13" t="str">
        <f>IF('1月'!G14=0,"",'1月'!G14)</f>
        <v/>
      </c>
      <c r="F23" s="13" t="str">
        <f>IF('2月'!G14=0,"",'2月'!G14)</f>
        <v/>
      </c>
      <c r="G23" s="13" t="str">
        <f>IF('3月'!G14=0,"",'3月'!G14)</f>
        <v/>
      </c>
      <c r="H23" s="13" t="str">
        <f>IF('4月'!G14=0,"",'4月'!G14)</f>
        <v/>
      </c>
      <c r="I23" s="13" t="str">
        <f>IF('5月'!G14=0,"",'5月'!G14)</f>
        <v/>
      </c>
      <c r="J23" s="13" t="str">
        <f>IF('6月'!G14=0,"",'6月'!G14)</f>
        <v/>
      </c>
      <c r="K23" s="13" t="str">
        <f>IF('7月'!G14=0,"",'7月'!G14)</f>
        <v/>
      </c>
      <c r="L23" s="13" t="str">
        <f>IF('8月'!G14=0,"",'8月'!G14)</f>
        <v/>
      </c>
      <c r="M23" s="13" t="str">
        <f>IF('9月'!G14=0,"",'9月'!G14)</f>
        <v/>
      </c>
      <c r="N23" s="13" t="str">
        <f>IF('10月'!G14=0,"",'10月'!G14)</f>
        <v/>
      </c>
      <c r="O23" s="13" t="str">
        <f>IF('11月'!G14=0,"",'11月'!G14)</f>
        <v/>
      </c>
      <c r="P23" s="13" t="str">
        <f>IF('12月'!G14=0,"",'12月'!G14)</f>
        <v/>
      </c>
      <c r="Q23" s="22" t="str">
        <f t="shared" si="2"/>
        <v/>
      </c>
    </row>
    <row r="24" spans="1:17">
      <c r="A24" s="1"/>
      <c r="B24" s="324"/>
      <c r="C24" s="320"/>
      <c r="D24" s="28">
        <f>初期設定!D13</f>
        <v>0</v>
      </c>
      <c r="E24" s="13" t="str">
        <f>IF('1月'!G15=0,"",'1月'!G15)</f>
        <v/>
      </c>
      <c r="F24" s="13" t="str">
        <f>IF('2月'!G15=0,"",'2月'!G15)</f>
        <v/>
      </c>
      <c r="G24" s="13" t="str">
        <f>IF('3月'!G15=0,"",'3月'!G15)</f>
        <v/>
      </c>
      <c r="H24" s="13" t="str">
        <f>IF('4月'!G15=0,"",'4月'!G15)</f>
        <v/>
      </c>
      <c r="I24" s="13" t="str">
        <f>IF('5月'!G15=0,"",'5月'!G15)</f>
        <v/>
      </c>
      <c r="J24" s="13" t="str">
        <f>IF('6月'!G15=0,"",'6月'!G15)</f>
        <v/>
      </c>
      <c r="K24" s="13" t="str">
        <f>IF('7月'!G15=0,"",'7月'!G15)</f>
        <v/>
      </c>
      <c r="L24" s="13" t="str">
        <f>IF('8月'!G15=0,"",'8月'!G15)</f>
        <v/>
      </c>
      <c r="M24" s="13" t="str">
        <f>IF('9月'!G15=0,"",'9月'!G15)</f>
        <v/>
      </c>
      <c r="N24" s="13" t="str">
        <f>IF('10月'!G15=0,"",'10月'!G15)</f>
        <v/>
      </c>
      <c r="O24" s="13" t="str">
        <f>IF('11月'!G15=0,"",'11月'!G15)</f>
        <v/>
      </c>
      <c r="P24" s="13" t="str">
        <f>IF('12月'!G15=0,"",'12月'!G15)</f>
        <v/>
      </c>
      <c r="Q24" s="22" t="str">
        <f t="shared" si="2"/>
        <v/>
      </c>
    </row>
    <row r="25" spans="1:17">
      <c r="A25" s="1"/>
      <c r="B25" s="324"/>
      <c r="C25" s="321"/>
      <c r="D25" s="28">
        <f>初期設定!D14</f>
        <v>0</v>
      </c>
      <c r="E25" s="13" t="str">
        <f>IF('1月'!G16=0,"",'1月'!G16)</f>
        <v/>
      </c>
      <c r="F25" s="13" t="str">
        <f>IF('2月'!G16=0,"",'2月'!G16)</f>
        <v/>
      </c>
      <c r="G25" s="13" t="str">
        <f>IF('3月'!G16=0,"",'3月'!G16)</f>
        <v/>
      </c>
      <c r="H25" s="13" t="str">
        <f>IF('4月'!G16=0,"",'4月'!G16)</f>
        <v/>
      </c>
      <c r="I25" s="13" t="str">
        <f>IF('5月'!G16=0,"",'5月'!G16)</f>
        <v/>
      </c>
      <c r="J25" s="13" t="str">
        <f>IF('6月'!G16=0,"",'6月'!G16)</f>
        <v/>
      </c>
      <c r="K25" s="13" t="str">
        <f>IF('7月'!G16=0,"",'7月'!G16)</f>
        <v/>
      </c>
      <c r="L25" s="13" t="str">
        <f>IF('8月'!G16=0,"",'8月'!G16)</f>
        <v/>
      </c>
      <c r="M25" s="13" t="str">
        <f>IF('9月'!G16=0,"",'9月'!G16)</f>
        <v/>
      </c>
      <c r="N25" s="13" t="str">
        <f>IF('10月'!G16=0,"",'10月'!G16)</f>
        <v/>
      </c>
      <c r="O25" s="13" t="str">
        <f>IF('11月'!G16=0,"",'11月'!G16)</f>
        <v/>
      </c>
      <c r="P25" s="13" t="str">
        <f>IF('12月'!G16=0,"",'12月'!G16)</f>
        <v/>
      </c>
      <c r="Q25" s="22" t="str">
        <f t="shared" ref="Q25:Q29" si="3">IF(SUM(E25:P25)=0,"",SUM(E25:P25))</f>
        <v/>
      </c>
    </row>
    <row r="26" spans="1:17">
      <c r="A26" s="1"/>
      <c r="B26" s="324"/>
      <c r="C26" s="321"/>
      <c r="D26" s="28">
        <f>初期設定!D15</f>
        <v>0</v>
      </c>
      <c r="E26" s="13" t="str">
        <f>IF('1月'!G17=0,"",'1月'!G17)</f>
        <v/>
      </c>
      <c r="F26" s="13" t="str">
        <f>IF('2月'!G17=0,"",'2月'!G17)</f>
        <v/>
      </c>
      <c r="G26" s="13" t="str">
        <f>IF('3月'!G17=0,"",'3月'!G17)</f>
        <v/>
      </c>
      <c r="H26" s="13" t="str">
        <f>IF('4月'!G17=0,"",'4月'!G17)</f>
        <v/>
      </c>
      <c r="I26" s="13" t="str">
        <f>IF('5月'!G17=0,"",'5月'!G17)</f>
        <v/>
      </c>
      <c r="J26" s="13" t="str">
        <f>IF('6月'!G17=0,"",'6月'!G17)</f>
        <v/>
      </c>
      <c r="K26" s="13" t="str">
        <f>IF('7月'!G17=0,"",'7月'!G17)</f>
        <v/>
      </c>
      <c r="L26" s="13" t="str">
        <f>IF('8月'!G17=0,"",'8月'!G17)</f>
        <v/>
      </c>
      <c r="M26" s="13" t="str">
        <f>IF('9月'!G17=0,"",'9月'!G17)</f>
        <v/>
      </c>
      <c r="N26" s="13" t="str">
        <f>IF('10月'!G17=0,"",'10月'!G17)</f>
        <v/>
      </c>
      <c r="O26" s="13" t="str">
        <f>IF('11月'!G17=0,"",'11月'!G17)</f>
        <v/>
      </c>
      <c r="P26" s="13" t="str">
        <f>IF('12月'!G17=0,"",'12月'!G17)</f>
        <v/>
      </c>
      <c r="Q26" s="22" t="str">
        <f t="shared" si="3"/>
        <v/>
      </c>
    </row>
    <row r="27" spans="1:17">
      <c r="A27" s="1"/>
      <c r="B27" s="324"/>
      <c r="C27" s="321"/>
      <c r="D27" s="28">
        <f>初期設定!D16</f>
        <v>0</v>
      </c>
      <c r="E27" s="13" t="str">
        <f>IF('1月'!G18=0,"",'1月'!G18)</f>
        <v/>
      </c>
      <c r="F27" s="13" t="str">
        <f>IF('2月'!G18=0,"",'2月'!G18)</f>
        <v/>
      </c>
      <c r="G27" s="13" t="str">
        <f>IF('3月'!G18=0,"",'3月'!G18)</f>
        <v/>
      </c>
      <c r="H27" s="13" t="str">
        <f>IF('4月'!G18=0,"",'4月'!G18)</f>
        <v/>
      </c>
      <c r="I27" s="13" t="str">
        <f>IF('5月'!G18=0,"",'5月'!G18)</f>
        <v/>
      </c>
      <c r="J27" s="13" t="str">
        <f>IF('6月'!G18=0,"",'6月'!G18)</f>
        <v/>
      </c>
      <c r="K27" s="13" t="str">
        <f>IF('7月'!G18=0,"",'7月'!G18)</f>
        <v/>
      </c>
      <c r="L27" s="13" t="str">
        <f>IF('8月'!G18=0,"",'8月'!G18)</f>
        <v/>
      </c>
      <c r="M27" s="13" t="str">
        <f>IF('9月'!G18=0,"",'9月'!G18)</f>
        <v/>
      </c>
      <c r="N27" s="13" t="str">
        <f>IF('10月'!G18=0,"",'10月'!G18)</f>
        <v/>
      </c>
      <c r="O27" s="13" t="str">
        <f>IF('11月'!G18=0,"",'11月'!G18)</f>
        <v/>
      </c>
      <c r="P27" s="13" t="str">
        <f>IF('12月'!G18=0,"",'12月'!G18)</f>
        <v/>
      </c>
      <c r="Q27" s="22" t="str">
        <f t="shared" si="3"/>
        <v/>
      </c>
    </row>
    <row r="28" spans="1:17">
      <c r="A28" s="1"/>
      <c r="B28" s="324"/>
      <c r="C28" s="321"/>
      <c r="D28" s="28">
        <f>初期設定!D17</f>
        <v>0</v>
      </c>
      <c r="E28" s="13" t="str">
        <f>IF('1月'!G19=0,"",'1月'!G19)</f>
        <v/>
      </c>
      <c r="F28" s="13" t="str">
        <f>IF('2月'!G19=0,"",'2月'!G19)</f>
        <v/>
      </c>
      <c r="G28" s="13" t="str">
        <f>IF('3月'!G19=0,"",'3月'!G19)</f>
        <v/>
      </c>
      <c r="H28" s="13" t="str">
        <f>IF('4月'!G19=0,"",'4月'!G19)</f>
        <v/>
      </c>
      <c r="I28" s="13" t="str">
        <f>IF('5月'!G19=0,"",'5月'!G19)</f>
        <v/>
      </c>
      <c r="J28" s="13" t="str">
        <f>IF('6月'!G19=0,"",'6月'!G19)</f>
        <v/>
      </c>
      <c r="K28" s="13" t="str">
        <f>IF('7月'!G19=0,"",'7月'!G19)</f>
        <v/>
      </c>
      <c r="L28" s="13" t="str">
        <f>IF('8月'!G19=0,"",'8月'!G19)</f>
        <v/>
      </c>
      <c r="M28" s="13" t="str">
        <f>IF('9月'!G19=0,"",'9月'!G19)</f>
        <v/>
      </c>
      <c r="N28" s="13" t="str">
        <f>IF('10月'!G19=0,"",'10月'!G19)</f>
        <v/>
      </c>
      <c r="O28" s="13" t="str">
        <f>IF('11月'!G19=0,"",'11月'!G19)</f>
        <v/>
      </c>
      <c r="P28" s="13" t="str">
        <f>IF('12月'!G19=0,"",'12月'!G19)</f>
        <v/>
      </c>
      <c r="Q28" s="22" t="str">
        <f t="shared" si="3"/>
        <v/>
      </c>
    </row>
    <row r="29" spans="1:17" ht="21" thickBot="1">
      <c r="A29" s="1"/>
      <c r="B29" s="324"/>
      <c r="C29" s="321"/>
      <c r="D29" s="31">
        <f>初期設定!D18</f>
        <v>0</v>
      </c>
      <c r="E29" s="32" t="str">
        <f>IF('1月'!G20=0,"",'1月'!G20)</f>
        <v/>
      </c>
      <c r="F29" s="32" t="str">
        <f>IF('2月'!G20=0,"",'2月'!G20)</f>
        <v/>
      </c>
      <c r="G29" s="32" t="str">
        <f>IF('3月'!G20=0,"",'3月'!G20)</f>
        <v/>
      </c>
      <c r="H29" s="32" t="str">
        <f>IF('4月'!G20=0,"",'4月'!G20)</f>
        <v/>
      </c>
      <c r="I29" s="32" t="str">
        <f>IF('5月'!G20=0,"",'5月'!G20)</f>
        <v/>
      </c>
      <c r="J29" s="32" t="str">
        <f>IF('6月'!G20=0,"",'6月'!G20)</f>
        <v/>
      </c>
      <c r="K29" s="32" t="str">
        <f>IF('7月'!G20=0,"",'7月'!G20)</f>
        <v/>
      </c>
      <c r="L29" s="32" t="str">
        <f>IF('8月'!G20=0,"",'8月'!G20)</f>
        <v/>
      </c>
      <c r="M29" s="32" t="str">
        <f>IF('9月'!G20=0,"",'9月'!G20)</f>
        <v/>
      </c>
      <c r="N29" s="32" t="str">
        <f>IF('10月'!G20=0,"",'10月'!G20)</f>
        <v/>
      </c>
      <c r="O29" s="32" t="str">
        <f>IF('11月'!G20=0,"",'11月'!G20)</f>
        <v/>
      </c>
      <c r="P29" s="32" t="str">
        <f>IF('12月'!G20=0,"",'12月'!G20)</f>
        <v/>
      </c>
      <c r="Q29" s="33" t="str">
        <f t="shared" si="3"/>
        <v/>
      </c>
    </row>
    <row r="30" spans="1:17" ht="21" thickBot="1">
      <c r="A30" s="1"/>
      <c r="B30" s="324"/>
      <c r="C30" s="322"/>
      <c r="D30" s="30" t="s">
        <v>19</v>
      </c>
      <c r="E30" s="37">
        <f>SUM(E15:E29)</f>
        <v>0</v>
      </c>
      <c r="F30" s="37">
        <f t="shared" ref="F30:O30" si="4">SUM(F15:F29)</f>
        <v>0</v>
      </c>
      <c r="G30" s="37">
        <f t="shared" si="4"/>
        <v>0</v>
      </c>
      <c r="H30" s="37">
        <f t="shared" si="4"/>
        <v>0</v>
      </c>
      <c r="I30" s="37">
        <f t="shared" si="4"/>
        <v>0</v>
      </c>
      <c r="J30" s="37">
        <f>SUM(J15:J29)</f>
        <v>0</v>
      </c>
      <c r="K30" s="37">
        <f t="shared" si="4"/>
        <v>0</v>
      </c>
      <c r="L30" s="37">
        <f t="shared" si="4"/>
        <v>0</v>
      </c>
      <c r="M30" s="37">
        <f t="shared" si="4"/>
        <v>0</v>
      </c>
      <c r="N30" s="37">
        <f t="shared" si="4"/>
        <v>0</v>
      </c>
      <c r="O30" s="37">
        <f t="shared" si="4"/>
        <v>0</v>
      </c>
      <c r="P30" s="37">
        <f>SUM(P15:P29)</f>
        <v>0</v>
      </c>
      <c r="Q30" s="38" t="str">
        <f t="shared" ref="Q30:Q40" si="5">IF(SUM(E30:P30)=0,"",SUM(E30:P30))</f>
        <v/>
      </c>
    </row>
    <row r="31" spans="1:17">
      <c r="A31" s="1"/>
      <c r="B31" s="324"/>
      <c r="C31" s="319" t="s">
        <v>4</v>
      </c>
      <c r="D31" s="29" t="str">
        <f>初期設定!E4</f>
        <v>食費</v>
      </c>
      <c r="E31" s="14" t="str">
        <f>IF('1月'!J6=0,"",'1月'!J6)</f>
        <v/>
      </c>
      <c r="F31" s="14" t="str">
        <f>IF('2月'!J6=0,"",'2月'!J6)</f>
        <v/>
      </c>
      <c r="G31" s="14" t="str">
        <f>IF('3月'!J6=0,"",'3月'!J6)</f>
        <v/>
      </c>
      <c r="H31" s="14" t="str">
        <f>IF('4月'!J6=0,"",'4月'!J6)</f>
        <v/>
      </c>
      <c r="I31" s="14" t="str">
        <f>IF('5月'!J6=0,"",'5月'!J6)</f>
        <v/>
      </c>
      <c r="J31" s="14" t="str">
        <f>IF('6月'!J6=0,"",'6月'!J6)</f>
        <v/>
      </c>
      <c r="K31" s="14" t="str">
        <f>IF('7月'!J6=0,"",'7月'!J6)</f>
        <v/>
      </c>
      <c r="L31" s="14" t="str">
        <f>IF('8月'!J6=0,"",'8月'!J6)</f>
        <v/>
      </c>
      <c r="M31" s="14" t="str">
        <f>IF('9月'!J6=0,"",'9月'!J6)</f>
        <v/>
      </c>
      <c r="N31" s="14" t="str">
        <f>IF('10月'!J6=0,"",'10月'!J6)</f>
        <v/>
      </c>
      <c r="O31" s="14" t="str">
        <f>IF('11月'!J6=0,"",'11月'!J6)</f>
        <v/>
      </c>
      <c r="P31" s="14" t="str">
        <f>IF('12月'!J6=0,"",'12月'!J6)</f>
        <v/>
      </c>
      <c r="Q31" s="21" t="str">
        <f t="shared" si="5"/>
        <v/>
      </c>
    </row>
    <row r="32" spans="1:17">
      <c r="A32" s="1"/>
      <c r="B32" s="324"/>
      <c r="C32" s="320"/>
      <c r="D32" s="28" t="str">
        <f>初期設定!E5</f>
        <v>外食費</v>
      </c>
      <c r="E32" s="13" t="str">
        <f>IF('1月'!J7=0,"",'1月'!J7)</f>
        <v/>
      </c>
      <c r="F32" s="13" t="str">
        <f>IF('2月'!J7=0,"",'2月'!J7)</f>
        <v/>
      </c>
      <c r="G32" s="13" t="str">
        <f>IF('3月'!J7=0,"",'3月'!J7)</f>
        <v/>
      </c>
      <c r="H32" s="13" t="str">
        <f>IF('4月'!J7=0,"",'4月'!J7)</f>
        <v/>
      </c>
      <c r="I32" s="13" t="str">
        <f>IF('5月'!J7=0,"",'5月'!J7)</f>
        <v/>
      </c>
      <c r="J32" s="13" t="str">
        <f>IF('6月'!J7=0,"",'6月'!J7)</f>
        <v/>
      </c>
      <c r="K32" s="13" t="str">
        <f>IF('7月'!J7=0,"",'7月'!J7)</f>
        <v/>
      </c>
      <c r="L32" s="13" t="str">
        <f>IF('8月'!J7=0,"",'8月'!J7)</f>
        <v/>
      </c>
      <c r="M32" s="13" t="str">
        <f>IF('9月'!J7=0,"",'9月'!J7)</f>
        <v/>
      </c>
      <c r="N32" s="13" t="str">
        <f>IF('10月'!J7=0,"",'10月'!J7)</f>
        <v/>
      </c>
      <c r="O32" s="13" t="str">
        <f>IF('11月'!J7=0,"",'11月'!J7)</f>
        <v/>
      </c>
      <c r="P32" s="13" t="str">
        <f>IF('12月'!J7=0,"",'12月'!J7)</f>
        <v/>
      </c>
      <c r="Q32" s="22" t="str">
        <f t="shared" si="5"/>
        <v/>
      </c>
    </row>
    <row r="33" spans="1:17">
      <c r="A33" s="1"/>
      <c r="B33" s="324"/>
      <c r="C33" s="320"/>
      <c r="D33" s="28" t="str">
        <f>初期設定!E6</f>
        <v>日用雑貨</v>
      </c>
      <c r="E33" s="13" t="str">
        <f>IF('1月'!J8=0,"",'1月'!J8)</f>
        <v/>
      </c>
      <c r="F33" s="13" t="str">
        <f>IF('2月'!J8=0,"",'2月'!J8)</f>
        <v/>
      </c>
      <c r="G33" s="13" t="str">
        <f>IF('3月'!J8=0,"",'3月'!J8)</f>
        <v/>
      </c>
      <c r="H33" s="13" t="str">
        <f>IF('4月'!J8=0,"",'4月'!J8)</f>
        <v/>
      </c>
      <c r="I33" s="13" t="str">
        <f>IF('5月'!J8=0,"",'5月'!J8)</f>
        <v/>
      </c>
      <c r="J33" s="13" t="str">
        <f>IF('6月'!J8=0,"",'6月'!J8)</f>
        <v/>
      </c>
      <c r="K33" s="13" t="str">
        <f>IF('7月'!J8=0,"",'7月'!J8)</f>
        <v/>
      </c>
      <c r="L33" s="13" t="str">
        <f>IF('8月'!J8=0,"",'8月'!J8)</f>
        <v/>
      </c>
      <c r="M33" s="13" t="str">
        <f>IF('9月'!J8=0,"",'9月'!J8)</f>
        <v/>
      </c>
      <c r="N33" s="13" t="str">
        <f>IF('10月'!J8=0,"",'10月'!J8)</f>
        <v/>
      </c>
      <c r="O33" s="13" t="str">
        <f>IF('11月'!J8=0,"",'11月'!J8)</f>
        <v/>
      </c>
      <c r="P33" s="13" t="str">
        <f>IF('12月'!J8=0,"",'12月'!J8)</f>
        <v/>
      </c>
      <c r="Q33" s="22" t="str">
        <f t="shared" si="5"/>
        <v/>
      </c>
    </row>
    <row r="34" spans="1:17">
      <c r="A34" s="1"/>
      <c r="B34" s="324"/>
      <c r="C34" s="320"/>
      <c r="D34" s="28" t="str">
        <f>初期設定!E7</f>
        <v>交際費</v>
      </c>
      <c r="E34" s="13" t="str">
        <f>IF('1月'!J9=0,"",'1月'!J9)</f>
        <v/>
      </c>
      <c r="F34" s="13" t="str">
        <f>IF('2月'!J9=0,"",'2月'!J9)</f>
        <v/>
      </c>
      <c r="G34" s="13" t="str">
        <f>IF('3月'!J9=0,"",'3月'!J9)</f>
        <v/>
      </c>
      <c r="H34" s="13" t="str">
        <f>IF('4月'!J9=0,"",'4月'!J9)</f>
        <v/>
      </c>
      <c r="I34" s="13" t="str">
        <f>IF('5月'!J9=0,"",'5月'!J9)</f>
        <v/>
      </c>
      <c r="J34" s="13" t="str">
        <f>IF('6月'!J9=0,"",'6月'!J9)</f>
        <v/>
      </c>
      <c r="K34" s="13" t="str">
        <f>IF('7月'!J9=0,"",'7月'!J9)</f>
        <v/>
      </c>
      <c r="L34" s="13" t="str">
        <f>IF('8月'!J9=0,"",'8月'!J9)</f>
        <v/>
      </c>
      <c r="M34" s="13" t="str">
        <f>IF('9月'!J9=0,"",'9月'!J9)</f>
        <v/>
      </c>
      <c r="N34" s="13" t="str">
        <f>IF('10月'!J9=0,"",'10月'!J9)</f>
        <v/>
      </c>
      <c r="O34" s="13" t="str">
        <f>IF('11月'!J9=0,"",'11月'!J9)</f>
        <v/>
      </c>
      <c r="P34" s="13" t="str">
        <f>IF('12月'!J9=0,"",'12月'!J9)</f>
        <v/>
      </c>
      <c r="Q34" s="22" t="str">
        <f t="shared" si="5"/>
        <v/>
      </c>
    </row>
    <row r="35" spans="1:17">
      <c r="A35" s="1"/>
      <c r="B35" s="324"/>
      <c r="C35" s="320"/>
      <c r="D35" s="28" t="str">
        <f>初期設定!E8</f>
        <v>趣味娯楽費</v>
      </c>
      <c r="E35" s="13" t="str">
        <f>IF('1月'!J10=0,"",'1月'!J10)</f>
        <v/>
      </c>
      <c r="F35" s="13" t="str">
        <f>IF('2月'!J10=0,"",'2月'!J10)</f>
        <v/>
      </c>
      <c r="G35" s="13" t="str">
        <f>IF('3月'!J10=0,"",'3月'!J10)</f>
        <v/>
      </c>
      <c r="H35" s="13" t="str">
        <f>IF('4月'!J10=0,"",'4月'!J10)</f>
        <v/>
      </c>
      <c r="I35" s="13" t="str">
        <f>IF('5月'!J10=0,"",'5月'!J10)</f>
        <v/>
      </c>
      <c r="J35" s="13" t="str">
        <f>IF('6月'!J10=0,"",'6月'!J10)</f>
        <v/>
      </c>
      <c r="K35" s="13" t="str">
        <f>IF('7月'!J10=0,"",'7月'!J10)</f>
        <v/>
      </c>
      <c r="L35" s="13" t="str">
        <f>IF('8月'!J10=0,"",'8月'!J10)</f>
        <v/>
      </c>
      <c r="M35" s="13" t="str">
        <f>IF('9月'!J10=0,"",'9月'!J10)</f>
        <v/>
      </c>
      <c r="N35" s="13" t="str">
        <f>IF('10月'!J10=0,"",'10月'!J10)</f>
        <v/>
      </c>
      <c r="O35" s="13" t="str">
        <f>IF('11月'!J10=0,"",'11月'!J10)</f>
        <v/>
      </c>
      <c r="P35" s="13" t="str">
        <f>IF('12月'!J10=0,"",'12月'!J10)</f>
        <v/>
      </c>
      <c r="Q35" s="22" t="str">
        <f t="shared" si="5"/>
        <v/>
      </c>
    </row>
    <row r="36" spans="1:17">
      <c r="A36" s="1"/>
      <c r="B36" s="324"/>
      <c r="C36" s="320"/>
      <c r="D36" s="28" t="str">
        <f>初期設定!E9</f>
        <v>被服美容費</v>
      </c>
      <c r="E36" s="13" t="str">
        <f>IF('1月'!J11=0,"",'1月'!J11)</f>
        <v/>
      </c>
      <c r="F36" s="13" t="str">
        <f>IF('2月'!J11=0,"",'2月'!J11)</f>
        <v/>
      </c>
      <c r="G36" s="13" t="str">
        <f>IF('3月'!J11=0,"",'3月'!J11)</f>
        <v/>
      </c>
      <c r="H36" s="13" t="str">
        <f>IF('4月'!J11=0,"",'4月'!J11)</f>
        <v/>
      </c>
      <c r="I36" s="13" t="str">
        <f>IF('5月'!J11=0,"",'5月'!J11)</f>
        <v/>
      </c>
      <c r="J36" s="13" t="str">
        <f>IF('6月'!J11=0,"",'6月'!J11)</f>
        <v/>
      </c>
      <c r="K36" s="13" t="str">
        <f>IF('7月'!J11=0,"",'7月'!J11)</f>
        <v/>
      </c>
      <c r="L36" s="13" t="str">
        <f>IF('8月'!J11=0,"",'8月'!J11)</f>
        <v/>
      </c>
      <c r="M36" s="13" t="str">
        <f>IF('9月'!J11=0,"",'9月'!J11)</f>
        <v/>
      </c>
      <c r="N36" s="13" t="str">
        <f>IF('10月'!J11=0,"",'10月'!J11)</f>
        <v/>
      </c>
      <c r="O36" s="13" t="str">
        <f>IF('11月'!J11=0,"",'11月'!J11)</f>
        <v/>
      </c>
      <c r="P36" s="13" t="str">
        <f>IF('12月'!J11=0,"",'12月'!J11)</f>
        <v/>
      </c>
      <c r="Q36" s="22" t="str">
        <f t="shared" si="5"/>
        <v/>
      </c>
    </row>
    <row r="37" spans="1:17">
      <c r="A37" s="1"/>
      <c r="B37" s="324"/>
      <c r="C37" s="320"/>
      <c r="D37" s="28" t="str">
        <f>初期設定!E10</f>
        <v>その他</v>
      </c>
      <c r="E37" s="13" t="str">
        <f>IF('1月'!J12=0,"",'1月'!J12)</f>
        <v/>
      </c>
      <c r="F37" s="13" t="str">
        <f>IF('2月'!J12=0,"",'2月'!J12)</f>
        <v/>
      </c>
      <c r="G37" s="13" t="str">
        <f>IF('3月'!J12=0,"",'3月'!J12)</f>
        <v/>
      </c>
      <c r="H37" s="13" t="str">
        <f>IF('4月'!J12=0,"",'4月'!J12)</f>
        <v/>
      </c>
      <c r="I37" s="13" t="str">
        <f>IF('5月'!J12=0,"",'5月'!J12)</f>
        <v/>
      </c>
      <c r="J37" s="13" t="str">
        <f>IF('6月'!J12=0,"",'6月'!J12)</f>
        <v/>
      </c>
      <c r="K37" s="13" t="str">
        <f>IF('7月'!J12=0,"",'7月'!J12)</f>
        <v/>
      </c>
      <c r="L37" s="13" t="str">
        <f>IF('8月'!J12=0,"",'8月'!J12)</f>
        <v/>
      </c>
      <c r="M37" s="13" t="str">
        <f>IF('9月'!J12=0,"",'9月'!J12)</f>
        <v/>
      </c>
      <c r="N37" s="13" t="str">
        <f>IF('10月'!J12=0,"",'10月'!J12)</f>
        <v/>
      </c>
      <c r="O37" s="13" t="str">
        <f>IF('11月'!J12=0,"",'11月'!J12)</f>
        <v/>
      </c>
      <c r="P37" s="13" t="str">
        <f>IF('12月'!J12=0,"",'12月'!J12)</f>
        <v/>
      </c>
      <c r="Q37" s="22" t="str">
        <f t="shared" si="5"/>
        <v/>
      </c>
    </row>
    <row r="38" spans="1:17">
      <c r="A38" s="1"/>
      <c r="B38" s="324"/>
      <c r="C38" s="320"/>
      <c r="D38" s="28">
        <f>初期設定!E11</f>
        <v>0</v>
      </c>
      <c r="E38" s="13" t="str">
        <f>IF('1月'!J13=0,"",'1月'!J13)</f>
        <v/>
      </c>
      <c r="F38" s="13" t="str">
        <f>IF('2月'!J13=0,"",'2月'!J13)</f>
        <v/>
      </c>
      <c r="G38" s="13" t="str">
        <f>IF('3月'!J13=0,"",'3月'!J13)</f>
        <v/>
      </c>
      <c r="H38" s="13" t="str">
        <f>IF('4月'!J13=0,"",'4月'!J13)</f>
        <v/>
      </c>
      <c r="I38" s="13" t="str">
        <f>IF('5月'!J13=0,"",'5月'!J13)</f>
        <v/>
      </c>
      <c r="J38" s="13" t="str">
        <f>IF('6月'!J13=0,"",'6月'!J13)</f>
        <v/>
      </c>
      <c r="K38" s="13" t="str">
        <f>IF('7月'!J13=0,"",'7月'!J13)</f>
        <v/>
      </c>
      <c r="L38" s="13" t="str">
        <f>IF('8月'!J13=0,"",'8月'!J13)</f>
        <v/>
      </c>
      <c r="M38" s="13" t="str">
        <f>IF('9月'!J13=0,"",'9月'!J13)</f>
        <v/>
      </c>
      <c r="N38" s="13" t="str">
        <f>IF('10月'!J13=0,"",'10月'!J13)</f>
        <v/>
      </c>
      <c r="O38" s="13" t="str">
        <f>IF('11月'!J13=0,"",'11月'!J13)</f>
        <v/>
      </c>
      <c r="P38" s="13" t="str">
        <f>IF('12月'!J13=0,"",'12月'!J13)</f>
        <v/>
      </c>
      <c r="Q38" s="22" t="str">
        <f t="shared" si="5"/>
        <v/>
      </c>
    </row>
    <row r="39" spans="1:17">
      <c r="A39" s="1"/>
      <c r="B39" s="324"/>
      <c r="C39" s="320"/>
      <c r="D39" s="28">
        <f>初期設定!E12</f>
        <v>0</v>
      </c>
      <c r="E39" s="13" t="str">
        <f>IF('1月'!J14=0,"",'1月'!J14)</f>
        <v/>
      </c>
      <c r="F39" s="13" t="str">
        <f>IF('2月'!J14=0,"",'2月'!J14)</f>
        <v/>
      </c>
      <c r="G39" s="13" t="str">
        <f>IF('3月'!J14=0,"",'3月'!J14)</f>
        <v/>
      </c>
      <c r="H39" s="13" t="str">
        <f>IF('4月'!J14=0,"",'4月'!J14)</f>
        <v/>
      </c>
      <c r="I39" s="13" t="str">
        <f>IF('5月'!J14=0,"",'5月'!J14)</f>
        <v/>
      </c>
      <c r="J39" s="13" t="str">
        <f>IF('6月'!J14=0,"",'6月'!J14)</f>
        <v/>
      </c>
      <c r="K39" s="13" t="str">
        <f>IF('7月'!J14=0,"",'7月'!J14)</f>
        <v/>
      </c>
      <c r="L39" s="13" t="str">
        <f>IF('8月'!J14=0,"",'8月'!J14)</f>
        <v/>
      </c>
      <c r="M39" s="13" t="str">
        <f>IF('9月'!J14=0,"",'9月'!J14)</f>
        <v/>
      </c>
      <c r="N39" s="13" t="str">
        <f>IF('10月'!J14=0,"",'10月'!J14)</f>
        <v/>
      </c>
      <c r="O39" s="13" t="str">
        <f>IF('11月'!J14=0,"",'11月'!J14)</f>
        <v/>
      </c>
      <c r="P39" s="13" t="str">
        <f>IF('12月'!J14=0,"",'12月'!J14)</f>
        <v/>
      </c>
      <c r="Q39" s="22" t="str">
        <f t="shared" si="5"/>
        <v/>
      </c>
    </row>
    <row r="40" spans="1:17">
      <c r="A40" s="1"/>
      <c r="B40" s="324"/>
      <c r="C40" s="320"/>
      <c r="D40" s="28">
        <f>初期設定!E13</f>
        <v>0</v>
      </c>
      <c r="E40" s="13" t="str">
        <f>IF('1月'!J15=0,"",'1月'!J15)</f>
        <v/>
      </c>
      <c r="F40" s="13" t="str">
        <f>IF('2月'!J15=0,"",'2月'!J15)</f>
        <v/>
      </c>
      <c r="G40" s="13" t="str">
        <f>IF('3月'!J15=0,"",'3月'!J15)</f>
        <v/>
      </c>
      <c r="H40" s="13" t="str">
        <f>IF('4月'!J15=0,"",'4月'!J15)</f>
        <v/>
      </c>
      <c r="I40" s="13" t="str">
        <f>IF('5月'!J15=0,"",'5月'!J15)</f>
        <v/>
      </c>
      <c r="J40" s="13" t="str">
        <f>IF('6月'!J15=0,"",'6月'!J15)</f>
        <v/>
      </c>
      <c r="K40" s="13" t="str">
        <f>IF('7月'!J15=0,"",'7月'!J15)</f>
        <v/>
      </c>
      <c r="L40" s="13" t="str">
        <f>IF('8月'!J15=0,"",'8月'!J15)</f>
        <v/>
      </c>
      <c r="M40" s="13" t="str">
        <f>IF('9月'!J15=0,"",'9月'!J15)</f>
        <v/>
      </c>
      <c r="N40" s="13" t="str">
        <f>IF('10月'!J15=0,"",'10月'!J15)</f>
        <v/>
      </c>
      <c r="O40" s="13" t="str">
        <f>IF('11月'!J15=0,"",'11月'!J15)</f>
        <v/>
      </c>
      <c r="P40" s="13" t="str">
        <f>IF('12月'!J15=0,"",'12月'!J15)</f>
        <v/>
      </c>
      <c r="Q40" s="22" t="str">
        <f t="shared" si="5"/>
        <v/>
      </c>
    </row>
    <row r="41" spans="1:17">
      <c r="A41" s="1"/>
      <c r="B41" s="324"/>
      <c r="C41" s="321"/>
      <c r="D41" s="28">
        <f>初期設定!E14</f>
        <v>0</v>
      </c>
      <c r="E41" s="13" t="str">
        <f>IF('1月'!J16=0,"",'1月'!J16)</f>
        <v/>
      </c>
      <c r="F41" s="13" t="str">
        <f>IF('2月'!J16=0,"",'2月'!J16)</f>
        <v/>
      </c>
      <c r="G41" s="13" t="str">
        <f>IF('3月'!J16=0,"",'3月'!J16)</f>
        <v/>
      </c>
      <c r="H41" s="13" t="str">
        <f>IF('4月'!J16=0,"",'4月'!J16)</f>
        <v/>
      </c>
      <c r="I41" s="13" t="str">
        <f>IF('5月'!J16=0,"",'5月'!J16)</f>
        <v/>
      </c>
      <c r="J41" s="13" t="str">
        <f>IF('6月'!J16=0,"",'6月'!J16)</f>
        <v/>
      </c>
      <c r="K41" s="13" t="str">
        <f>IF('7月'!J16=0,"",'7月'!J16)</f>
        <v/>
      </c>
      <c r="L41" s="13" t="str">
        <f>IF('8月'!J16=0,"",'8月'!J16)</f>
        <v/>
      </c>
      <c r="M41" s="13" t="str">
        <f>IF('9月'!J16=0,"",'9月'!J16)</f>
        <v/>
      </c>
      <c r="N41" s="13" t="str">
        <f>IF('10月'!J16=0,"",'10月'!J16)</f>
        <v/>
      </c>
      <c r="O41" s="13" t="str">
        <f>IF('11月'!J16=0,"",'11月'!J16)</f>
        <v/>
      </c>
      <c r="P41" s="13" t="str">
        <f>IF('12月'!J16=0,"",'12月'!J16)</f>
        <v/>
      </c>
      <c r="Q41" s="22" t="str">
        <f t="shared" ref="Q41:Q45" si="6">IF(SUM(E41:P41)=0,"",SUM(E41:P41))</f>
        <v/>
      </c>
    </row>
    <row r="42" spans="1:17">
      <c r="A42" s="1"/>
      <c r="B42" s="324"/>
      <c r="C42" s="321"/>
      <c r="D42" s="28">
        <f>初期設定!E15</f>
        <v>0</v>
      </c>
      <c r="E42" s="13" t="str">
        <f>IF('1月'!J17=0,"",'1月'!J17)</f>
        <v/>
      </c>
      <c r="F42" s="13" t="str">
        <f>IF('2月'!J17=0,"",'2月'!J17)</f>
        <v/>
      </c>
      <c r="G42" s="13" t="str">
        <f>IF('3月'!J17=0,"",'3月'!J17)</f>
        <v/>
      </c>
      <c r="H42" s="13" t="str">
        <f>IF('4月'!J17=0,"",'4月'!J17)</f>
        <v/>
      </c>
      <c r="I42" s="13" t="str">
        <f>IF('5月'!J17=0,"",'5月'!J17)</f>
        <v/>
      </c>
      <c r="J42" s="13" t="str">
        <f>IF('6月'!J17=0,"",'6月'!J17)</f>
        <v/>
      </c>
      <c r="K42" s="13" t="str">
        <f>IF('7月'!J17=0,"",'7月'!J17)</f>
        <v/>
      </c>
      <c r="L42" s="13" t="str">
        <f>IF('8月'!J17=0,"",'8月'!J17)</f>
        <v/>
      </c>
      <c r="M42" s="13" t="str">
        <f>IF('9月'!J17=0,"",'9月'!J17)</f>
        <v/>
      </c>
      <c r="N42" s="13" t="str">
        <f>IF('10月'!J17=0,"",'10月'!J17)</f>
        <v/>
      </c>
      <c r="O42" s="13" t="str">
        <f>IF('11月'!J17=0,"",'11月'!J17)</f>
        <v/>
      </c>
      <c r="P42" s="13" t="str">
        <f>IF('12月'!J17=0,"",'12月'!J17)</f>
        <v/>
      </c>
      <c r="Q42" s="22" t="str">
        <f t="shared" si="6"/>
        <v/>
      </c>
    </row>
    <row r="43" spans="1:17">
      <c r="A43" s="1"/>
      <c r="B43" s="324"/>
      <c r="C43" s="321"/>
      <c r="D43" s="28">
        <f>初期設定!E16</f>
        <v>0</v>
      </c>
      <c r="E43" s="13" t="str">
        <f>IF('1月'!J18=0,"",'1月'!J18)</f>
        <v/>
      </c>
      <c r="F43" s="13" t="str">
        <f>IF('2月'!J18=0,"",'2月'!J18)</f>
        <v/>
      </c>
      <c r="G43" s="13" t="str">
        <f>IF('3月'!J18=0,"",'3月'!J18)</f>
        <v/>
      </c>
      <c r="H43" s="13" t="str">
        <f>IF('4月'!J18=0,"",'4月'!J18)</f>
        <v/>
      </c>
      <c r="I43" s="13" t="str">
        <f>IF('5月'!J18=0,"",'5月'!J18)</f>
        <v/>
      </c>
      <c r="J43" s="13" t="str">
        <f>IF('6月'!J18=0,"",'6月'!J18)</f>
        <v/>
      </c>
      <c r="K43" s="13" t="str">
        <f>IF('7月'!J18=0,"",'7月'!J18)</f>
        <v/>
      </c>
      <c r="L43" s="13" t="str">
        <f>IF('8月'!J18=0,"",'8月'!J18)</f>
        <v/>
      </c>
      <c r="M43" s="13" t="str">
        <f>IF('9月'!J18=0,"",'9月'!J18)</f>
        <v/>
      </c>
      <c r="N43" s="13" t="str">
        <f>IF('10月'!J18=0,"",'10月'!J18)</f>
        <v/>
      </c>
      <c r="O43" s="13" t="str">
        <f>IF('11月'!J18=0,"",'11月'!J18)</f>
        <v/>
      </c>
      <c r="P43" s="13" t="str">
        <f>IF('12月'!J18=0,"",'12月'!J18)</f>
        <v/>
      </c>
      <c r="Q43" s="22" t="str">
        <f t="shared" si="6"/>
        <v/>
      </c>
    </row>
    <row r="44" spans="1:17">
      <c r="A44" s="1"/>
      <c r="B44" s="324"/>
      <c r="C44" s="321"/>
      <c r="D44" s="28">
        <f>初期設定!E17</f>
        <v>0</v>
      </c>
      <c r="E44" s="13" t="str">
        <f>IF('1月'!J19=0,"",'1月'!J19)</f>
        <v/>
      </c>
      <c r="F44" s="13" t="str">
        <f>IF('2月'!J19=0,"",'2月'!J19)</f>
        <v/>
      </c>
      <c r="G44" s="13" t="str">
        <f>IF('3月'!J19=0,"",'3月'!J19)</f>
        <v/>
      </c>
      <c r="H44" s="13" t="str">
        <f>IF('4月'!J19=0,"",'4月'!J19)</f>
        <v/>
      </c>
      <c r="I44" s="13" t="str">
        <f>IF('5月'!J19=0,"",'5月'!J19)</f>
        <v/>
      </c>
      <c r="J44" s="13" t="str">
        <f>IF('6月'!J19=0,"",'6月'!J19)</f>
        <v/>
      </c>
      <c r="K44" s="13" t="str">
        <f>IF('7月'!J19=0,"",'7月'!J19)</f>
        <v/>
      </c>
      <c r="L44" s="13" t="str">
        <f>IF('8月'!J19=0,"",'8月'!J19)</f>
        <v/>
      </c>
      <c r="M44" s="13" t="str">
        <f>IF('9月'!J19=0,"",'9月'!J19)</f>
        <v/>
      </c>
      <c r="N44" s="13" t="str">
        <f>IF('10月'!J19=0,"",'10月'!J19)</f>
        <v/>
      </c>
      <c r="O44" s="13" t="str">
        <f>IF('11月'!J19=0,"",'11月'!J19)</f>
        <v/>
      </c>
      <c r="P44" s="13" t="str">
        <f>IF('12月'!J19=0,"",'12月'!J19)</f>
        <v/>
      </c>
      <c r="Q44" s="22" t="str">
        <f t="shared" si="6"/>
        <v/>
      </c>
    </row>
    <row r="45" spans="1:17" ht="21" thickBot="1">
      <c r="A45" s="1"/>
      <c r="B45" s="324"/>
      <c r="C45" s="321"/>
      <c r="D45" s="31">
        <f>初期設定!E18</f>
        <v>0</v>
      </c>
      <c r="E45" s="32" t="str">
        <f>IF('1月'!J20=0,"",'1月'!J20)</f>
        <v/>
      </c>
      <c r="F45" s="32" t="str">
        <f>IF('2月'!J20=0,"",'2月'!J20)</f>
        <v/>
      </c>
      <c r="G45" s="32" t="str">
        <f>IF('3月'!J20=0,"",'3月'!J20)</f>
        <v/>
      </c>
      <c r="H45" s="32" t="str">
        <f>IF('4月'!J20=0,"",'4月'!J20)</f>
        <v/>
      </c>
      <c r="I45" s="32" t="str">
        <f>IF('5月'!J20=0,"",'5月'!J20)</f>
        <v/>
      </c>
      <c r="J45" s="32" t="str">
        <f>IF('6月'!J20=0,"",'6月'!J20)</f>
        <v/>
      </c>
      <c r="K45" s="32" t="str">
        <f>IF('7月'!J20=0,"",'7月'!J20)</f>
        <v/>
      </c>
      <c r="L45" s="32" t="str">
        <f>IF('8月'!J20=0,"",'8月'!J20)</f>
        <v/>
      </c>
      <c r="M45" s="32" t="str">
        <f>IF('9月'!J20=0,"",'9月'!J20)</f>
        <v/>
      </c>
      <c r="N45" s="32" t="str">
        <f>IF('10月'!J20=0,"",'10月'!J20)</f>
        <v/>
      </c>
      <c r="O45" s="32" t="str">
        <f>IF('11月'!J20=0,"",'11月'!J20)</f>
        <v/>
      </c>
      <c r="P45" s="32" t="str">
        <f>IF('12月'!J20=0,"",'12月'!J20)</f>
        <v/>
      </c>
      <c r="Q45" s="33" t="str">
        <f t="shared" si="6"/>
        <v/>
      </c>
    </row>
    <row r="46" spans="1:17" ht="21" thickBot="1">
      <c r="A46" s="1"/>
      <c r="B46" s="324"/>
      <c r="C46" s="322"/>
      <c r="D46" s="39" t="s">
        <v>40</v>
      </c>
      <c r="E46" s="37">
        <f>SUM(E31:E45)</f>
        <v>0</v>
      </c>
      <c r="F46" s="37">
        <f t="shared" ref="F46:P46" si="7">SUM(F31:F45)</f>
        <v>0</v>
      </c>
      <c r="G46" s="37">
        <f t="shared" si="7"/>
        <v>0</v>
      </c>
      <c r="H46" s="37">
        <f t="shared" si="7"/>
        <v>0</v>
      </c>
      <c r="I46" s="37">
        <f t="shared" si="7"/>
        <v>0</v>
      </c>
      <c r="J46" s="37">
        <f t="shared" si="7"/>
        <v>0</v>
      </c>
      <c r="K46" s="37">
        <f t="shared" si="7"/>
        <v>0</v>
      </c>
      <c r="L46" s="37">
        <f>SUM(L31:L45)</f>
        <v>0</v>
      </c>
      <c r="M46" s="37">
        <f t="shared" si="7"/>
        <v>0</v>
      </c>
      <c r="N46" s="37">
        <f t="shared" si="7"/>
        <v>0</v>
      </c>
      <c r="O46" s="37">
        <f t="shared" si="7"/>
        <v>0</v>
      </c>
      <c r="P46" s="37">
        <f t="shared" si="7"/>
        <v>0</v>
      </c>
      <c r="Q46" s="38" t="str">
        <f t="shared" ref="Q46:Q53" si="8">IF(SUM(E46:P46)=0,"",SUM(E46:P46))</f>
        <v/>
      </c>
    </row>
    <row r="47" spans="1:17" ht="21" thickBot="1">
      <c r="A47" s="1"/>
      <c r="B47" s="324"/>
      <c r="C47" s="15"/>
      <c r="D47" s="39" t="s">
        <v>43</v>
      </c>
      <c r="E47" s="37">
        <f>特別費!$D$14</f>
        <v>0</v>
      </c>
      <c r="F47" s="37">
        <f>特別費!$G$14</f>
        <v>0</v>
      </c>
      <c r="G47" s="37">
        <f>特別費!$J$14</f>
        <v>0</v>
      </c>
      <c r="H47" s="37">
        <f>特別費!$M$14</f>
        <v>0</v>
      </c>
      <c r="I47" s="37">
        <f>特別費!$D$28</f>
        <v>0</v>
      </c>
      <c r="J47" s="37">
        <f>特別費!$G$28</f>
        <v>0</v>
      </c>
      <c r="K47" s="37">
        <f>特別費!$J$28</f>
        <v>0</v>
      </c>
      <c r="L47" s="37">
        <f>特別費!$M$28</f>
        <v>0</v>
      </c>
      <c r="M47" s="37">
        <f>特別費!$D$42</f>
        <v>0</v>
      </c>
      <c r="N47" s="37">
        <f>特別費!$G$42</f>
        <v>0</v>
      </c>
      <c r="O47" s="37">
        <f>特別費!$J$42</f>
        <v>0</v>
      </c>
      <c r="P47" s="37">
        <f>特別費!$M$42</f>
        <v>0</v>
      </c>
      <c r="Q47" s="38" t="str">
        <f t="shared" si="8"/>
        <v/>
      </c>
    </row>
    <row r="48" spans="1:17" ht="21" thickBot="1">
      <c r="A48" s="1"/>
      <c r="B48" s="325"/>
      <c r="C48" s="40"/>
      <c r="D48" s="34" t="s">
        <v>41</v>
      </c>
      <c r="E48" s="35">
        <f t="shared" ref="E48:P48" si="9">E30+E46+E47</f>
        <v>0</v>
      </c>
      <c r="F48" s="35">
        <f t="shared" si="9"/>
        <v>0</v>
      </c>
      <c r="G48" s="35">
        <f t="shared" si="9"/>
        <v>0</v>
      </c>
      <c r="H48" s="35">
        <f t="shared" si="9"/>
        <v>0</v>
      </c>
      <c r="I48" s="35">
        <f t="shared" si="9"/>
        <v>0</v>
      </c>
      <c r="J48" s="35">
        <f t="shared" si="9"/>
        <v>0</v>
      </c>
      <c r="K48" s="35">
        <f t="shared" si="9"/>
        <v>0</v>
      </c>
      <c r="L48" s="35">
        <f t="shared" si="9"/>
        <v>0</v>
      </c>
      <c r="M48" s="35">
        <f t="shared" si="9"/>
        <v>0</v>
      </c>
      <c r="N48" s="35">
        <f t="shared" si="9"/>
        <v>0</v>
      </c>
      <c r="O48" s="35">
        <f t="shared" si="9"/>
        <v>0</v>
      </c>
      <c r="P48" s="35">
        <f t="shared" si="9"/>
        <v>0</v>
      </c>
      <c r="Q48" s="36" t="str">
        <f t="shared" si="8"/>
        <v/>
      </c>
    </row>
    <row r="49" spans="1:17" ht="20" customHeight="1">
      <c r="A49" s="1"/>
      <c r="B49" s="334" t="s">
        <v>21</v>
      </c>
      <c r="C49" s="335"/>
      <c r="D49" s="41" t="str">
        <f>初期設定!C4</f>
        <v>みずほ銀行</v>
      </c>
      <c r="E49" s="14" t="str">
        <f>IF('1月'!C17=0,"",'1月'!C17)</f>
        <v/>
      </c>
      <c r="F49" s="14" t="str">
        <f>IF('2月'!C17=0,"",'2月'!C17)</f>
        <v/>
      </c>
      <c r="G49" s="14" t="str">
        <f>IF('3月'!C17=0,"",'3月'!C17)</f>
        <v/>
      </c>
      <c r="H49" s="14" t="str">
        <f>IF('4月'!C17=0,"",'4月'!C17)</f>
        <v/>
      </c>
      <c r="I49" s="14" t="str">
        <f>IF('5月'!C17=0,"",'5月'!C17)</f>
        <v/>
      </c>
      <c r="J49" s="14" t="str">
        <f>IF('6月'!C17=0,"",'6月'!C17)</f>
        <v/>
      </c>
      <c r="K49" s="14" t="str">
        <f>IF('7月'!C17=0,"",'7月'!C17)</f>
        <v/>
      </c>
      <c r="L49" s="14" t="str">
        <f>IF('8月'!C17=0,"",'8月'!C17)</f>
        <v/>
      </c>
      <c r="M49" s="14" t="str">
        <f>IF('9月'!C17=0,"",'9月'!C17)</f>
        <v/>
      </c>
      <c r="N49" s="14" t="str">
        <f>IF('10月'!C17=0,"",'10月'!C17)</f>
        <v/>
      </c>
      <c r="O49" s="14" t="str">
        <f>IF('11月'!C17=0,"",'11月'!C17)</f>
        <v/>
      </c>
      <c r="P49" s="14" t="str">
        <f>IF('12月'!C17=0,"",'12月'!C17)</f>
        <v/>
      </c>
      <c r="Q49" s="21" t="str">
        <f t="shared" si="8"/>
        <v/>
      </c>
    </row>
    <row r="50" spans="1:17">
      <c r="A50" s="1"/>
      <c r="B50" s="328"/>
      <c r="C50" s="329"/>
      <c r="D50" s="28" t="str">
        <f>初期設定!C5</f>
        <v>楽天銀行</v>
      </c>
      <c r="E50" s="13" t="str">
        <f>IF('1月'!C18=0,"",'1月'!C18)</f>
        <v/>
      </c>
      <c r="F50" s="13" t="str">
        <f>IF('2月'!C18=0,"",'2月'!C18)</f>
        <v/>
      </c>
      <c r="G50" s="13" t="str">
        <f>IF('3月'!C18=0,"",'3月'!C18)</f>
        <v/>
      </c>
      <c r="H50" s="13" t="str">
        <f>IF('4月'!C18=0,"",'4月'!C18)</f>
        <v/>
      </c>
      <c r="I50" s="13" t="str">
        <f>IF('5月'!C18=0,"",'5月'!C18)</f>
        <v/>
      </c>
      <c r="J50" s="13" t="str">
        <f>IF('6月'!C18=0,"",'6月'!C18)</f>
        <v/>
      </c>
      <c r="K50" s="13" t="str">
        <f>IF('7月'!C18=0,"",'7月'!C18)</f>
        <v/>
      </c>
      <c r="L50" s="13" t="str">
        <f>IF('8月'!C18=0,"",'8月'!C18)</f>
        <v/>
      </c>
      <c r="M50" s="13" t="str">
        <f>IF('9月'!C18=0,"",'9月'!C18)</f>
        <v/>
      </c>
      <c r="N50" s="13" t="str">
        <f>IF('10月'!C18=0,"",'10月'!C18)</f>
        <v/>
      </c>
      <c r="O50" s="13" t="str">
        <f>IF('11月'!C18=0,"",'11月'!C18)</f>
        <v/>
      </c>
      <c r="P50" s="13" t="str">
        <f>IF('12月'!C18=0,"",'12月'!C18)</f>
        <v/>
      </c>
      <c r="Q50" s="22" t="str">
        <f t="shared" si="8"/>
        <v/>
      </c>
    </row>
    <row r="51" spans="1:17">
      <c r="A51" s="1"/>
      <c r="B51" s="328"/>
      <c r="C51" s="329"/>
      <c r="D51" s="28" t="str">
        <f>初期設定!C6</f>
        <v>SBI証券</v>
      </c>
      <c r="E51" s="13" t="str">
        <f>IF('1月'!C19=0,"",'1月'!C19)</f>
        <v/>
      </c>
      <c r="F51" s="13" t="str">
        <f>IF('2月'!C19=0,"",'2月'!C19)</f>
        <v/>
      </c>
      <c r="G51" s="13" t="str">
        <f>IF('3月'!C19=0,"",'3月'!C19)</f>
        <v/>
      </c>
      <c r="H51" s="13" t="str">
        <f>IF('4月'!C19=0,"",'4月'!C19)</f>
        <v/>
      </c>
      <c r="I51" s="13" t="str">
        <f>IF('5月'!C19=0,"",'5月'!C19)</f>
        <v/>
      </c>
      <c r="J51" s="13" t="str">
        <f>IF('6月'!C19=0,"",'6月'!C19)</f>
        <v/>
      </c>
      <c r="K51" s="13" t="str">
        <f>IF('7月'!C19=0,"",'7月'!C19)</f>
        <v/>
      </c>
      <c r="L51" s="13" t="str">
        <f>IF('8月'!C19=0,"",'8月'!C19)</f>
        <v/>
      </c>
      <c r="M51" s="13" t="str">
        <f>IF('9月'!C19=0,"",'9月'!C19)</f>
        <v/>
      </c>
      <c r="N51" s="13" t="str">
        <f>IF('10月'!C19=0,"",'10月'!C19)</f>
        <v/>
      </c>
      <c r="O51" s="13" t="str">
        <f>IF('11月'!C19=0,"",'11月'!C19)</f>
        <v/>
      </c>
      <c r="P51" s="13" t="str">
        <f>IF('12月'!C19=0,"",'12月'!C19)</f>
        <v/>
      </c>
      <c r="Q51" s="22" t="str">
        <f t="shared" si="8"/>
        <v/>
      </c>
    </row>
    <row r="52" spans="1:17">
      <c r="A52" s="1"/>
      <c r="B52" s="328"/>
      <c r="C52" s="329"/>
      <c r="D52" s="28" t="str">
        <f>初期設定!C7</f>
        <v>積立</v>
      </c>
      <c r="E52" s="13" t="str">
        <f>IF('1月'!C20=0,"",'1月'!C20)</f>
        <v/>
      </c>
      <c r="F52" s="13" t="str">
        <f>IF('2月'!C20=0,"",'2月'!C20)</f>
        <v/>
      </c>
      <c r="G52" s="13" t="str">
        <f>IF('3月'!C20=0,"",'3月'!C20)</f>
        <v/>
      </c>
      <c r="H52" s="13" t="str">
        <f>IF('4月'!C20=0,"",'4月'!C20)</f>
        <v/>
      </c>
      <c r="I52" s="13" t="str">
        <f>IF('5月'!C20=0,"",'5月'!C20)</f>
        <v/>
      </c>
      <c r="J52" s="13" t="str">
        <f>IF('6月'!C20=0,"",'6月'!C20)</f>
        <v/>
      </c>
      <c r="K52" s="13" t="str">
        <f>IF('7月'!C20=0,"",'7月'!C20)</f>
        <v/>
      </c>
      <c r="L52" s="13" t="str">
        <f>IF('8月'!C20=0,"",'8月'!C20)</f>
        <v/>
      </c>
      <c r="M52" s="13" t="str">
        <f>IF('9月'!C20=0,"",'9月'!C20)</f>
        <v/>
      </c>
      <c r="N52" s="13" t="str">
        <f>IF('10月'!C20=0,"",'10月'!C20)</f>
        <v/>
      </c>
      <c r="O52" s="13" t="str">
        <f>IF('11月'!C20=0,"",'11月'!C20)</f>
        <v/>
      </c>
      <c r="P52" s="13" t="str">
        <f>IF('12月'!C20=0,"",'12月'!C20)</f>
        <v/>
      </c>
      <c r="Q52" s="22" t="str">
        <f t="shared" si="8"/>
        <v/>
      </c>
    </row>
    <row r="53" spans="1:17">
      <c r="A53" s="1"/>
      <c r="B53" s="328"/>
      <c r="C53" s="329"/>
      <c r="D53" s="28" t="str">
        <f>初期設定!C8</f>
        <v>学資保険</v>
      </c>
      <c r="E53" s="13" t="str">
        <f>IF('1月'!C21=0,"",'1月'!C21)</f>
        <v/>
      </c>
      <c r="F53" s="13" t="str">
        <f>IF('2月'!C21=0,"",'2月'!C21)</f>
        <v/>
      </c>
      <c r="G53" s="13" t="str">
        <f>IF('3月'!C21=0,"",'3月'!C21)</f>
        <v/>
      </c>
      <c r="H53" s="13" t="str">
        <f>IF('4月'!C21=0,"",'4月'!C21)</f>
        <v/>
      </c>
      <c r="I53" s="13" t="str">
        <f>IF('5月'!C21=0,"",'5月'!C21)</f>
        <v/>
      </c>
      <c r="J53" s="13" t="str">
        <f>IF('6月'!C21=0,"",'6月'!C21)</f>
        <v/>
      </c>
      <c r="K53" s="13" t="str">
        <f>IF('7月'!C21=0,"",'7月'!C21)</f>
        <v/>
      </c>
      <c r="L53" s="13" t="str">
        <f>IF('8月'!C21=0,"",'8月'!C21)</f>
        <v/>
      </c>
      <c r="M53" s="13" t="str">
        <f>IF('9月'!C21=0,"",'9月'!C21)</f>
        <v/>
      </c>
      <c r="N53" s="13" t="str">
        <f>IF('10月'!C21=0,"",'10月'!C21)</f>
        <v/>
      </c>
      <c r="O53" s="13" t="str">
        <f>IF('11月'!C21=0,"",'11月'!C21)</f>
        <v/>
      </c>
      <c r="P53" s="13" t="str">
        <f>IF('12月'!C21=0,"",'12月'!C21)</f>
        <v/>
      </c>
      <c r="Q53" s="22" t="str">
        <f t="shared" si="8"/>
        <v/>
      </c>
    </row>
    <row r="54" spans="1:17">
      <c r="A54" s="1"/>
      <c r="B54" s="330"/>
      <c r="C54" s="331"/>
      <c r="D54" s="28">
        <f>初期設定!C9</f>
        <v>0</v>
      </c>
      <c r="E54" s="13" t="str">
        <f>IF('1月'!C22=0,"",'1月'!C22)</f>
        <v/>
      </c>
      <c r="F54" s="13" t="str">
        <f>IF('2月'!C22=0,"",'2月'!C22)</f>
        <v/>
      </c>
      <c r="G54" s="13" t="str">
        <f>IF('3月'!C22=0,"",'3月'!C22)</f>
        <v/>
      </c>
      <c r="H54" s="13" t="str">
        <f>IF('4月'!C22=0,"",'4月'!C22)</f>
        <v/>
      </c>
      <c r="I54" s="13" t="str">
        <f>IF('5月'!C22=0,"",'5月'!C22)</f>
        <v/>
      </c>
      <c r="J54" s="13" t="str">
        <f>IF('6月'!C22=0,"",'6月'!C22)</f>
        <v/>
      </c>
      <c r="K54" s="13" t="str">
        <f>IF('7月'!C22=0,"",'7月'!C22)</f>
        <v/>
      </c>
      <c r="L54" s="13" t="str">
        <f>IF('8月'!C22=0,"",'8月'!C22)</f>
        <v/>
      </c>
      <c r="M54" s="13" t="str">
        <f>IF('9月'!C22=0,"",'9月'!C22)</f>
        <v/>
      </c>
      <c r="N54" s="13" t="str">
        <f>IF('10月'!C22=0,"",'10月'!C22)</f>
        <v/>
      </c>
      <c r="O54" s="13" t="str">
        <f>IF('11月'!C22=0,"",'11月'!C22)</f>
        <v/>
      </c>
      <c r="P54" s="13" t="str">
        <f>IF('12月'!C22=0,"",'12月'!C22)</f>
        <v/>
      </c>
      <c r="Q54" s="22" t="str">
        <f t="shared" ref="Q54:Q58" si="10">IF(SUM(E54:P54)=0,"",SUM(E54:P54))</f>
        <v/>
      </c>
    </row>
    <row r="55" spans="1:17">
      <c r="A55" s="1"/>
      <c r="B55" s="330"/>
      <c r="C55" s="331"/>
      <c r="D55" s="28">
        <f>初期設定!C10</f>
        <v>0</v>
      </c>
      <c r="E55" s="13" t="str">
        <f>IF('1月'!C23=0,"",'1月'!C23)</f>
        <v/>
      </c>
      <c r="F55" s="13" t="str">
        <f>IF('2月'!C23=0,"",'2月'!C23)</f>
        <v/>
      </c>
      <c r="G55" s="13" t="str">
        <f>IF('3月'!C23=0,"",'3月'!C23)</f>
        <v/>
      </c>
      <c r="H55" s="13" t="str">
        <f>IF('4月'!C23=0,"",'4月'!C23)</f>
        <v/>
      </c>
      <c r="I55" s="13" t="str">
        <f>IF('5月'!C23=0,"",'5月'!C23)</f>
        <v/>
      </c>
      <c r="J55" s="13" t="str">
        <f>IF('6月'!C23=0,"",'6月'!C23)</f>
        <v/>
      </c>
      <c r="K55" s="13" t="str">
        <f>IF('7月'!C23=0,"",'7月'!C23)</f>
        <v/>
      </c>
      <c r="L55" s="13" t="str">
        <f>IF('8月'!C23=0,"",'8月'!C23)</f>
        <v/>
      </c>
      <c r="M55" s="13" t="str">
        <f>IF('9月'!C23=0,"",'9月'!C23)</f>
        <v/>
      </c>
      <c r="N55" s="13" t="str">
        <f>IF('10月'!C23=0,"",'10月'!C23)</f>
        <v/>
      </c>
      <c r="O55" s="13" t="str">
        <f>IF('11月'!C23=0,"",'11月'!C23)</f>
        <v/>
      </c>
      <c r="P55" s="13" t="str">
        <f>IF('12月'!C23=0,"",'12月'!C23)</f>
        <v/>
      </c>
      <c r="Q55" s="22" t="str">
        <f t="shared" si="10"/>
        <v/>
      </c>
    </row>
    <row r="56" spans="1:17">
      <c r="A56" s="1"/>
      <c r="B56" s="330"/>
      <c r="C56" s="331"/>
      <c r="D56" s="28">
        <f>初期設定!C11</f>
        <v>0</v>
      </c>
      <c r="E56" s="13" t="str">
        <f>IF('1月'!C24=0,"",'1月'!C24)</f>
        <v/>
      </c>
      <c r="F56" s="13" t="str">
        <f>IF('2月'!C24=0,"",'2月'!C24)</f>
        <v/>
      </c>
      <c r="G56" s="13" t="str">
        <f>IF('3月'!C24=0,"",'3月'!C24)</f>
        <v/>
      </c>
      <c r="H56" s="13" t="str">
        <f>IF('4月'!C24=0,"",'4月'!C24)</f>
        <v/>
      </c>
      <c r="I56" s="13" t="str">
        <f>IF('5月'!C24=0,"",'5月'!C24)</f>
        <v/>
      </c>
      <c r="J56" s="13" t="str">
        <f>IF('6月'!C24=0,"",'6月'!C24)</f>
        <v/>
      </c>
      <c r="K56" s="13" t="str">
        <f>IF('7月'!C24=0,"",'7月'!C24)</f>
        <v/>
      </c>
      <c r="L56" s="13" t="str">
        <f>IF('8月'!C24=0,"",'8月'!C24)</f>
        <v/>
      </c>
      <c r="M56" s="13" t="str">
        <f>IF('9月'!C24=0,"",'9月'!C24)</f>
        <v/>
      </c>
      <c r="N56" s="13" t="str">
        <f>IF('10月'!C24=0,"",'10月'!C24)</f>
        <v/>
      </c>
      <c r="O56" s="13" t="str">
        <f>IF('11月'!C24=0,"",'11月'!C24)</f>
        <v/>
      </c>
      <c r="P56" s="13" t="str">
        <f>IF('12月'!C24=0,"",'12月'!C24)</f>
        <v/>
      </c>
      <c r="Q56" s="22" t="str">
        <f t="shared" si="10"/>
        <v/>
      </c>
    </row>
    <row r="57" spans="1:17">
      <c r="A57" s="1"/>
      <c r="B57" s="330"/>
      <c r="C57" s="331"/>
      <c r="D57" s="28">
        <f>初期設定!C12</f>
        <v>0</v>
      </c>
      <c r="E57" s="13" t="str">
        <f>IF('1月'!C25=0,"",'1月'!C25)</f>
        <v/>
      </c>
      <c r="F57" s="13" t="str">
        <f>IF('2月'!C25=0,"",'2月'!C25)</f>
        <v/>
      </c>
      <c r="G57" s="13" t="str">
        <f>IF('3月'!C25=0,"",'3月'!C25)</f>
        <v/>
      </c>
      <c r="H57" s="13" t="str">
        <f>IF('4月'!C25=0,"",'4月'!C25)</f>
        <v/>
      </c>
      <c r="I57" s="13" t="str">
        <f>IF('5月'!C25=0,"",'5月'!C25)</f>
        <v/>
      </c>
      <c r="J57" s="13" t="str">
        <f>IF('6月'!C25=0,"",'6月'!C25)</f>
        <v/>
      </c>
      <c r="K57" s="13" t="str">
        <f>IF('7月'!C25=0,"",'7月'!C25)</f>
        <v/>
      </c>
      <c r="L57" s="13" t="str">
        <f>IF('8月'!C25=0,"",'8月'!C25)</f>
        <v/>
      </c>
      <c r="M57" s="13" t="str">
        <f>IF('9月'!C25=0,"",'9月'!C25)</f>
        <v/>
      </c>
      <c r="N57" s="13" t="str">
        <f>IF('10月'!C25=0,"",'10月'!C25)</f>
        <v/>
      </c>
      <c r="O57" s="13" t="str">
        <f>IF('11月'!C25=0,"",'11月'!C25)</f>
        <v/>
      </c>
      <c r="P57" s="13" t="str">
        <f>IF('12月'!C25=0,"",'12月'!C25)</f>
        <v/>
      </c>
      <c r="Q57" s="22" t="str">
        <f t="shared" si="10"/>
        <v/>
      </c>
    </row>
    <row r="58" spans="1:17" ht="21" thickBot="1">
      <c r="A58" s="1"/>
      <c r="B58" s="330"/>
      <c r="C58" s="331"/>
      <c r="D58" s="31">
        <f>初期設定!C13</f>
        <v>0</v>
      </c>
      <c r="E58" s="32" t="str">
        <f>IF('1月'!C26=0,"",'1月'!C26)</f>
        <v/>
      </c>
      <c r="F58" s="32" t="str">
        <f>IF('2月'!C26=0,"",'2月'!C26)</f>
        <v/>
      </c>
      <c r="G58" s="32" t="str">
        <f>IF('3月'!C26=0,"",'3月'!C26)</f>
        <v/>
      </c>
      <c r="H58" s="32" t="str">
        <f>IF('4月'!C26=0,"",'4月'!C26)</f>
        <v/>
      </c>
      <c r="I58" s="32" t="str">
        <f>IF('5月'!C26=0,"",'5月'!C26)</f>
        <v/>
      </c>
      <c r="J58" s="32" t="str">
        <f>IF('6月'!C26=0,"",'6月'!C26)</f>
        <v/>
      </c>
      <c r="K58" s="32" t="str">
        <f>IF('7月'!C26=0,"",'7月'!C26)</f>
        <v/>
      </c>
      <c r="L58" s="32" t="str">
        <f>IF('8月'!C26=0,"",'8月'!C26)</f>
        <v/>
      </c>
      <c r="M58" s="32" t="str">
        <f>IF('9月'!C26=0,"",'9月'!C26)</f>
        <v/>
      </c>
      <c r="N58" s="32" t="str">
        <f>IF('10月'!C26=0,"",'10月'!C26)</f>
        <v/>
      </c>
      <c r="O58" s="32" t="str">
        <f>IF('11月'!C26=0,"",'11月'!C26)</f>
        <v/>
      </c>
      <c r="P58" s="32" t="str">
        <f>IF('12月'!C26=0,"",'12月'!C26)</f>
        <v/>
      </c>
      <c r="Q58" s="33" t="str">
        <f t="shared" si="10"/>
        <v/>
      </c>
    </row>
    <row r="59" spans="1:17" ht="21" thickBot="1">
      <c r="A59" s="1"/>
      <c r="B59" s="336"/>
      <c r="C59" s="337"/>
      <c r="D59" s="42" t="s">
        <v>19</v>
      </c>
      <c r="E59" s="43">
        <f>SUM(E49:E58)</f>
        <v>0</v>
      </c>
      <c r="F59" s="43">
        <f t="shared" ref="F59:P59" si="11">SUM(F49:F58)</f>
        <v>0</v>
      </c>
      <c r="G59" s="43">
        <f t="shared" si="11"/>
        <v>0</v>
      </c>
      <c r="H59" s="43">
        <f t="shared" si="11"/>
        <v>0</v>
      </c>
      <c r="I59" s="43">
        <f t="shared" si="11"/>
        <v>0</v>
      </c>
      <c r="J59" s="43">
        <f t="shared" si="11"/>
        <v>0</v>
      </c>
      <c r="K59" s="43">
        <f t="shared" si="11"/>
        <v>0</v>
      </c>
      <c r="L59" s="43">
        <f>SUM(L49:L58)</f>
        <v>0</v>
      </c>
      <c r="M59" s="43">
        <f>SUM(M49:M58)</f>
        <v>0</v>
      </c>
      <c r="N59" s="43">
        <f>SUM(N49:N58)</f>
        <v>0</v>
      </c>
      <c r="O59" s="43">
        <f t="shared" si="11"/>
        <v>0</v>
      </c>
      <c r="P59" s="43">
        <f t="shared" si="11"/>
        <v>0</v>
      </c>
      <c r="Q59" s="44" t="str">
        <f>IF(SUM(E59:P59)=0,"",SUM(E59:P59))</f>
        <v/>
      </c>
    </row>
  </sheetData>
  <sheetProtection sheet="1" objects="1" scenarios="1"/>
  <mergeCells count="5">
    <mergeCell ref="C15:C30"/>
    <mergeCell ref="C31:C46"/>
    <mergeCell ref="B15:B48"/>
    <mergeCell ref="B4:C14"/>
    <mergeCell ref="B49:C59"/>
  </mergeCells>
  <phoneticPr fontId="1"/>
  <printOptions horizontalCentered="1"/>
  <pageMargins left="0.25" right="0.25" top="0.75" bottom="0.75" header="0.3" footer="0.3"/>
  <pageSetup paperSize="9" scale="40" orientation="landscape"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61E29-55D7-4E9D-9AF6-AC5925274FDE}">
  <sheetPr>
    <tabColor rgb="FF0070C0"/>
    <pageSetUpPr fitToPage="1"/>
  </sheetPr>
  <dimension ref="B2:N18"/>
  <sheetViews>
    <sheetView showGridLines="0" zoomScaleNormal="100" workbookViewId="0">
      <selection activeCell="N12" sqref="N12"/>
    </sheetView>
  </sheetViews>
  <sheetFormatPr baseColWidth="10" defaultColWidth="8.7109375" defaultRowHeight="20"/>
  <cols>
    <col min="1" max="1" width="4.7109375" style="140" customWidth="1"/>
    <col min="2" max="2" width="8.7109375" style="140"/>
    <col min="3" max="14" width="10.85546875" style="140" customWidth="1"/>
    <col min="15" max="16384" width="8.7109375" style="140"/>
  </cols>
  <sheetData>
    <row r="2" spans="2:14" ht="41" thickBot="1">
      <c r="B2" s="156" t="str">
        <f>初期設定!$A$2&amp;"年貯蓄残高推移"</f>
        <v>2019年貯蓄残高推移</v>
      </c>
    </row>
    <row r="3" spans="2:14">
      <c r="B3" s="51"/>
      <c r="C3" s="52" t="str">
        <f>初期設定!$C$4</f>
        <v>みずほ銀行</v>
      </c>
      <c r="D3" s="52" t="str">
        <f>初期設定!$C$5</f>
        <v>楽天銀行</v>
      </c>
      <c r="E3" s="52" t="str">
        <f>初期設定!$C$6</f>
        <v>SBI証券</v>
      </c>
      <c r="F3" s="52" t="str">
        <f>初期設定!$C$7</f>
        <v>積立</v>
      </c>
      <c r="G3" s="52" t="str">
        <f>初期設定!$C$8</f>
        <v>学資保険</v>
      </c>
      <c r="H3" s="74">
        <f>初期設定!$C$9</f>
        <v>0</v>
      </c>
      <c r="I3" s="74">
        <f>初期設定!$C$10</f>
        <v>0</v>
      </c>
      <c r="J3" s="74">
        <f>初期設定!$C$11</f>
        <v>0</v>
      </c>
      <c r="K3" s="74">
        <f>初期設定!$C$12</f>
        <v>0</v>
      </c>
      <c r="L3" s="74">
        <f>初期設定!$C$13</f>
        <v>0</v>
      </c>
      <c r="M3" s="75" t="s">
        <v>19</v>
      </c>
      <c r="N3" s="130" t="s">
        <v>129</v>
      </c>
    </row>
    <row r="4" spans="2:14">
      <c r="B4" s="57" t="s">
        <v>121</v>
      </c>
      <c r="C4" s="48">
        <f>初期設定!J3</f>
        <v>0</v>
      </c>
      <c r="D4" s="47">
        <f>初期設定!J4</f>
        <v>0</v>
      </c>
      <c r="E4" s="47">
        <f>初期設定!J5</f>
        <v>0</v>
      </c>
      <c r="F4" s="47">
        <f>初期設定!J6</f>
        <v>0</v>
      </c>
      <c r="G4" s="47">
        <f>初期設定!J7</f>
        <v>0</v>
      </c>
      <c r="H4" s="48">
        <f>初期設定!J8</f>
        <v>0</v>
      </c>
      <c r="I4" s="47">
        <f>初期設定!J9</f>
        <v>0</v>
      </c>
      <c r="J4" s="47">
        <f>初期設定!J10</f>
        <v>0</v>
      </c>
      <c r="K4" s="47">
        <f>初期設定!J11</f>
        <v>0</v>
      </c>
      <c r="L4" s="82">
        <f>初期設定!J12</f>
        <v>0</v>
      </c>
      <c r="M4" s="78">
        <f>SUM(C4:L4)</f>
        <v>0</v>
      </c>
      <c r="N4" s="72">
        <f>M4</f>
        <v>0</v>
      </c>
    </row>
    <row r="5" spans="2:14">
      <c r="B5" s="53" t="s">
        <v>118</v>
      </c>
      <c r="C5" s="48">
        <f>'1月'!$C$17</f>
        <v>0</v>
      </c>
      <c r="D5" s="47">
        <f>'1月'!$C$18</f>
        <v>0</v>
      </c>
      <c r="E5" s="47">
        <f>'1月'!$C$19</f>
        <v>0</v>
      </c>
      <c r="F5" s="47">
        <f>'1月'!$C$20</f>
        <v>0</v>
      </c>
      <c r="G5" s="47">
        <f>'1月'!$C$21</f>
        <v>0</v>
      </c>
      <c r="H5" s="48">
        <f>'1月'!$C$22</f>
        <v>0</v>
      </c>
      <c r="I5" s="47">
        <f>'1月'!$C$23</f>
        <v>0</v>
      </c>
      <c r="J5" s="47">
        <f>'1月'!$C$24</f>
        <v>0</v>
      </c>
      <c r="K5" s="47">
        <f>'1月'!$C$25</f>
        <v>0</v>
      </c>
      <c r="L5" s="82">
        <f>'1月'!$C$26</f>
        <v>0</v>
      </c>
      <c r="M5" s="78">
        <f>SUM(C5:L5)</f>
        <v>0</v>
      </c>
      <c r="N5" s="73">
        <f>N4+M5</f>
        <v>0</v>
      </c>
    </row>
    <row r="6" spans="2:14">
      <c r="B6" s="53" t="s">
        <v>119</v>
      </c>
      <c r="C6" s="49">
        <f>'2月'!$C$17</f>
        <v>0</v>
      </c>
      <c r="D6" s="45">
        <f>'2月'!$C$18</f>
        <v>0</v>
      </c>
      <c r="E6" s="45">
        <f>'2月'!$C$19</f>
        <v>0</v>
      </c>
      <c r="F6" s="45">
        <f>'2月'!$C$20</f>
        <v>0</v>
      </c>
      <c r="G6" s="45">
        <f>'2月'!$C$21</f>
        <v>0</v>
      </c>
      <c r="H6" s="49">
        <f>'2月'!$C$22</f>
        <v>0</v>
      </c>
      <c r="I6" s="45">
        <f>'2月'!$C$23</f>
        <v>0</v>
      </c>
      <c r="J6" s="45">
        <f>'2月'!$C$24</f>
        <v>0</v>
      </c>
      <c r="K6" s="45">
        <f>'2月'!$C$25</f>
        <v>0</v>
      </c>
      <c r="L6" s="83">
        <f>'2月'!$C$26</f>
        <v>0</v>
      </c>
      <c r="M6" s="79">
        <f t="shared" ref="M6:M16" si="0">SUM(C6:L6)</f>
        <v>0</v>
      </c>
      <c r="N6" s="73">
        <f>N5+M6</f>
        <v>0</v>
      </c>
    </row>
    <row r="7" spans="2:14">
      <c r="B7" s="53" t="s">
        <v>30</v>
      </c>
      <c r="C7" s="49">
        <f>'3月'!$C$17</f>
        <v>0</v>
      </c>
      <c r="D7" s="45">
        <f>'3月'!$C$18</f>
        <v>0</v>
      </c>
      <c r="E7" s="45">
        <f>'3月'!$C$19</f>
        <v>0</v>
      </c>
      <c r="F7" s="45">
        <f>'3月'!$C$20</f>
        <v>0</v>
      </c>
      <c r="G7" s="45">
        <f>'3月'!$C$21</f>
        <v>0</v>
      </c>
      <c r="H7" s="49">
        <f>'3月'!$C$22</f>
        <v>0</v>
      </c>
      <c r="I7" s="45">
        <f>'3月'!$C$23</f>
        <v>0</v>
      </c>
      <c r="J7" s="45">
        <f>'3月'!$C$24</f>
        <v>0</v>
      </c>
      <c r="K7" s="45">
        <f>'3月'!$C$25</f>
        <v>0</v>
      </c>
      <c r="L7" s="83">
        <f>'3月'!$C$26</f>
        <v>0</v>
      </c>
      <c r="M7" s="79">
        <f t="shared" si="0"/>
        <v>0</v>
      </c>
      <c r="N7" s="73">
        <f>N6+M7</f>
        <v>0</v>
      </c>
    </row>
    <row r="8" spans="2:14">
      <c r="B8" s="53" t="s">
        <v>31</v>
      </c>
      <c r="C8" s="49">
        <f>'4月'!$C$17</f>
        <v>0</v>
      </c>
      <c r="D8" s="45">
        <f>'4月'!$C$18</f>
        <v>0</v>
      </c>
      <c r="E8" s="45">
        <f>'4月'!$C$19</f>
        <v>0</v>
      </c>
      <c r="F8" s="45">
        <f>'4月'!$C$20</f>
        <v>0</v>
      </c>
      <c r="G8" s="45">
        <f>'4月'!$C$21</f>
        <v>0</v>
      </c>
      <c r="H8" s="49">
        <f>'4月'!$C$22</f>
        <v>0</v>
      </c>
      <c r="I8" s="45">
        <f>'4月'!$C$23</f>
        <v>0</v>
      </c>
      <c r="J8" s="45">
        <f>'4月'!$C$24</f>
        <v>0</v>
      </c>
      <c r="K8" s="45">
        <f>'4月'!$C$25</f>
        <v>0</v>
      </c>
      <c r="L8" s="83">
        <f>'4月'!$C$26</f>
        <v>0</v>
      </c>
      <c r="M8" s="79">
        <f t="shared" si="0"/>
        <v>0</v>
      </c>
      <c r="N8" s="73">
        <f>N7+M8</f>
        <v>0</v>
      </c>
    </row>
    <row r="9" spans="2:14">
      <c r="B9" s="53" t="s">
        <v>32</v>
      </c>
      <c r="C9" s="49">
        <f>'5月'!$C$17</f>
        <v>0</v>
      </c>
      <c r="D9" s="45">
        <f>'5月'!$C$18</f>
        <v>0</v>
      </c>
      <c r="E9" s="45">
        <f>'5月'!$C$19</f>
        <v>0</v>
      </c>
      <c r="F9" s="45">
        <f>'5月'!$C$20</f>
        <v>0</v>
      </c>
      <c r="G9" s="45">
        <f>'5月'!$C$21</f>
        <v>0</v>
      </c>
      <c r="H9" s="49">
        <f>'5月'!$C$22</f>
        <v>0</v>
      </c>
      <c r="I9" s="45">
        <f>'5月'!$C$23</f>
        <v>0</v>
      </c>
      <c r="J9" s="45">
        <f>'5月'!$C$24</f>
        <v>0</v>
      </c>
      <c r="K9" s="45">
        <f>'5月'!$C$25</f>
        <v>0</v>
      </c>
      <c r="L9" s="83">
        <f>'5月'!$C$26</f>
        <v>0</v>
      </c>
      <c r="M9" s="79">
        <f t="shared" si="0"/>
        <v>0</v>
      </c>
      <c r="N9" s="73">
        <f>N8+M9</f>
        <v>0</v>
      </c>
    </row>
    <row r="10" spans="2:14">
      <c r="B10" s="53" t="s">
        <v>33</v>
      </c>
      <c r="C10" s="49">
        <f>'6月'!$C$17</f>
        <v>0</v>
      </c>
      <c r="D10" s="45">
        <f>'6月'!$C$18</f>
        <v>0</v>
      </c>
      <c r="E10" s="45">
        <f>'6月'!$C$19</f>
        <v>0</v>
      </c>
      <c r="F10" s="45">
        <f>'6月'!$C$20</f>
        <v>0</v>
      </c>
      <c r="G10" s="45">
        <f>'6月'!$C$21</f>
        <v>0</v>
      </c>
      <c r="H10" s="49">
        <f>'6月'!$C$22</f>
        <v>0</v>
      </c>
      <c r="I10" s="45">
        <f>'6月'!$C$23</f>
        <v>0</v>
      </c>
      <c r="J10" s="45">
        <f>'6月'!$C$24</f>
        <v>0</v>
      </c>
      <c r="K10" s="45">
        <f>'6月'!$C$25</f>
        <v>0</v>
      </c>
      <c r="L10" s="83">
        <f>'6月'!$C$26</f>
        <v>0</v>
      </c>
      <c r="M10" s="79">
        <f>SUM(C10:L10)</f>
        <v>0</v>
      </c>
      <c r="N10" s="73">
        <f t="shared" ref="N10" si="1">N9+M10</f>
        <v>0</v>
      </c>
    </row>
    <row r="11" spans="2:14">
      <c r="B11" s="53" t="s">
        <v>34</v>
      </c>
      <c r="C11" s="49">
        <f>'7月'!$C$17</f>
        <v>0</v>
      </c>
      <c r="D11" s="45">
        <f>'7月'!$C$18</f>
        <v>0</v>
      </c>
      <c r="E11" s="45">
        <f>'7月'!$C$19</f>
        <v>0</v>
      </c>
      <c r="F11" s="45">
        <f>'7月'!$C$20</f>
        <v>0</v>
      </c>
      <c r="G11" s="45">
        <f>'7月'!$C$21</f>
        <v>0</v>
      </c>
      <c r="H11" s="49">
        <f>'7月'!$C$22</f>
        <v>0</v>
      </c>
      <c r="I11" s="45">
        <f>'7月'!$C$23</f>
        <v>0</v>
      </c>
      <c r="J11" s="45">
        <f>'7月'!$C$24</f>
        <v>0</v>
      </c>
      <c r="K11" s="45">
        <f>'7月'!$C$25</f>
        <v>0</v>
      </c>
      <c r="L11" s="83">
        <f>'7月'!$C$26</f>
        <v>0</v>
      </c>
      <c r="M11" s="79">
        <f t="shared" si="0"/>
        <v>0</v>
      </c>
      <c r="N11" s="73">
        <f t="shared" ref="N11:N16" si="2">N10+M11</f>
        <v>0</v>
      </c>
    </row>
    <row r="12" spans="2:14">
      <c r="B12" s="53" t="s">
        <v>35</v>
      </c>
      <c r="C12" s="49">
        <f>'8月'!$C$17</f>
        <v>0</v>
      </c>
      <c r="D12" s="45">
        <f>'8月'!$C$18</f>
        <v>0</v>
      </c>
      <c r="E12" s="45">
        <f>'8月'!$C$19</f>
        <v>0</v>
      </c>
      <c r="F12" s="45">
        <f>'8月'!$C$20</f>
        <v>0</v>
      </c>
      <c r="G12" s="45">
        <f>'8月'!$C$21</f>
        <v>0</v>
      </c>
      <c r="H12" s="49">
        <f>'8月'!$C$22</f>
        <v>0</v>
      </c>
      <c r="I12" s="45">
        <f>'8月'!$C$23</f>
        <v>0</v>
      </c>
      <c r="J12" s="45">
        <f>'8月'!$C$24</f>
        <v>0</v>
      </c>
      <c r="K12" s="45">
        <f>'8月'!$C$25</f>
        <v>0</v>
      </c>
      <c r="L12" s="83">
        <f>'8月'!$C$26</f>
        <v>0</v>
      </c>
      <c r="M12" s="79">
        <f t="shared" si="0"/>
        <v>0</v>
      </c>
      <c r="N12" s="73">
        <f t="shared" si="2"/>
        <v>0</v>
      </c>
    </row>
    <row r="13" spans="2:14">
      <c r="B13" s="53" t="s">
        <v>36</v>
      </c>
      <c r="C13" s="49">
        <f>'9月'!$C$17</f>
        <v>0</v>
      </c>
      <c r="D13" s="45">
        <f>'9月'!$C$18</f>
        <v>0</v>
      </c>
      <c r="E13" s="45">
        <f>'9月'!$C$19</f>
        <v>0</v>
      </c>
      <c r="F13" s="45">
        <f>'9月'!$C$20</f>
        <v>0</v>
      </c>
      <c r="G13" s="45">
        <f>'9月'!$C$21</f>
        <v>0</v>
      </c>
      <c r="H13" s="49">
        <f>'9月'!$C$22</f>
        <v>0</v>
      </c>
      <c r="I13" s="45">
        <f>'9月'!$C$23</f>
        <v>0</v>
      </c>
      <c r="J13" s="45">
        <f>'9月'!$C$24</f>
        <v>0</v>
      </c>
      <c r="K13" s="45">
        <f>'9月'!$C$25</f>
        <v>0</v>
      </c>
      <c r="L13" s="83">
        <f>'9月'!$C$26</f>
        <v>0</v>
      </c>
      <c r="M13" s="79">
        <f t="shared" si="0"/>
        <v>0</v>
      </c>
      <c r="N13" s="73">
        <f t="shared" si="2"/>
        <v>0</v>
      </c>
    </row>
    <row r="14" spans="2:14">
      <c r="B14" s="53" t="s">
        <v>37</v>
      </c>
      <c r="C14" s="49">
        <f>'10月'!$C$17</f>
        <v>0</v>
      </c>
      <c r="D14" s="45">
        <f>'10月'!$C$18</f>
        <v>0</v>
      </c>
      <c r="E14" s="45">
        <f>'10月'!$C$19</f>
        <v>0</v>
      </c>
      <c r="F14" s="45">
        <f>'10月'!$C$20</f>
        <v>0</v>
      </c>
      <c r="G14" s="45">
        <f>'10月'!$C$21</f>
        <v>0</v>
      </c>
      <c r="H14" s="49">
        <f>'10月'!$C$22</f>
        <v>0</v>
      </c>
      <c r="I14" s="45">
        <f>'10月'!$C$23</f>
        <v>0</v>
      </c>
      <c r="J14" s="45">
        <f>'10月'!$C$24</f>
        <v>0</v>
      </c>
      <c r="K14" s="45">
        <f>'10月'!$C$25</f>
        <v>0</v>
      </c>
      <c r="L14" s="83">
        <f>'10月'!$C$26</f>
        <v>0</v>
      </c>
      <c r="M14" s="79">
        <f t="shared" si="0"/>
        <v>0</v>
      </c>
      <c r="N14" s="73">
        <f t="shared" si="2"/>
        <v>0</v>
      </c>
    </row>
    <row r="15" spans="2:14">
      <c r="B15" s="53" t="s">
        <v>38</v>
      </c>
      <c r="C15" s="49">
        <f>'11月'!$C$17</f>
        <v>0</v>
      </c>
      <c r="D15" s="45">
        <f>'11月'!$C$18</f>
        <v>0</v>
      </c>
      <c r="E15" s="45">
        <f>'11月'!$C$19</f>
        <v>0</v>
      </c>
      <c r="F15" s="45">
        <f>'11月'!$C$20</f>
        <v>0</v>
      </c>
      <c r="G15" s="45">
        <f>'11月'!$C$21</f>
        <v>0</v>
      </c>
      <c r="H15" s="49">
        <f>'11月'!$C$22</f>
        <v>0</v>
      </c>
      <c r="I15" s="45">
        <f>'11月'!$C$23</f>
        <v>0</v>
      </c>
      <c r="J15" s="45">
        <f>'11月'!$C$24</f>
        <v>0</v>
      </c>
      <c r="K15" s="45">
        <f>'11月'!$C$25</f>
        <v>0</v>
      </c>
      <c r="L15" s="83">
        <f>'11月'!$C$26</f>
        <v>0</v>
      </c>
      <c r="M15" s="79">
        <f>SUM(C15:L15)</f>
        <v>0</v>
      </c>
      <c r="N15" s="73">
        <f t="shared" si="2"/>
        <v>0</v>
      </c>
    </row>
    <row r="16" spans="2:14" ht="21" thickBot="1">
      <c r="B16" s="76" t="s">
        <v>39</v>
      </c>
      <c r="C16" s="50">
        <f>'12月'!$C$17</f>
        <v>0</v>
      </c>
      <c r="D16" s="46">
        <f>'12月'!$C$18</f>
        <v>0</v>
      </c>
      <c r="E16" s="46">
        <f>'12月'!$C$19</f>
        <v>0</v>
      </c>
      <c r="F16" s="46">
        <f>'12月'!$C$20</f>
        <v>0</v>
      </c>
      <c r="G16" s="46">
        <f>'12月'!$C$21</f>
        <v>0</v>
      </c>
      <c r="H16" s="50">
        <f>'12月'!$C$22</f>
        <v>0</v>
      </c>
      <c r="I16" s="46">
        <f>'12月'!$C$23</f>
        <v>0</v>
      </c>
      <c r="J16" s="46">
        <f>'12月'!$C$24</f>
        <v>0</v>
      </c>
      <c r="K16" s="46">
        <f>'12月'!$C$25</f>
        <v>0</v>
      </c>
      <c r="L16" s="84">
        <f>'12月'!$C$26</f>
        <v>0</v>
      </c>
      <c r="M16" s="80">
        <f t="shared" si="0"/>
        <v>0</v>
      </c>
      <c r="N16" s="77">
        <f t="shared" si="2"/>
        <v>0</v>
      </c>
    </row>
    <row r="17" spans="2:14" ht="22" thickTop="1" thickBot="1">
      <c r="B17" s="54" t="s">
        <v>120</v>
      </c>
      <c r="C17" s="55">
        <f t="shared" ref="C17:F17" si="3">SUM(C5:C16)</f>
        <v>0</v>
      </c>
      <c r="D17" s="56">
        <f t="shared" si="3"/>
        <v>0</v>
      </c>
      <c r="E17" s="56">
        <f t="shared" si="3"/>
        <v>0</v>
      </c>
      <c r="F17" s="56">
        <f t="shared" si="3"/>
        <v>0</v>
      </c>
      <c r="G17" s="56">
        <f>SUM(G5:G16)</f>
        <v>0</v>
      </c>
      <c r="H17" s="55">
        <f t="shared" ref="H17:L17" si="4">SUM(H5:H16)</f>
        <v>0</v>
      </c>
      <c r="I17" s="56">
        <f t="shared" si="4"/>
        <v>0</v>
      </c>
      <c r="J17" s="56">
        <f t="shared" si="4"/>
        <v>0</v>
      </c>
      <c r="K17" s="56">
        <f t="shared" si="4"/>
        <v>0</v>
      </c>
      <c r="L17" s="85">
        <f t="shared" si="4"/>
        <v>0</v>
      </c>
      <c r="M17" s="81">
        <f>SUM(M5:M16)</f>
        <v>0</v>
      </c>
      <c r="N17" s="71"/>
    </row>
    <row r="18" spans="2:14">
      <c r="B18" s="1"/>
    </row>
  </sheetData>
  <sheetProtection sheet="1" objects="1" scenarios="1"/>
  <phoneticPr fontId="1"/>
  <printOptions horizontalCentered="1"/>
  <pageMargins left="0.25" right="0.25" top="0.75" bottom="0.75" header="0.3" footer="0.3"/>
  <pageSetup paperSize="9" scale="71" orientation="landscape"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F10D7-5F6B-2445-BA27-3ED894C43FC7}">
  <sheetPr>
    <tabColor rgb="FFFFFF00"/>
    <pageSetUpPr fitToPage="1"/>
  </sheetPr>
  <dimension ref="B2:I17"/>
  <sheetViews>
    <sheetView showGridLines="0" zoomScaleNormal="100" workbookViewId="0">
      <selection activeCell="O19" sqref="O19"/>
    </sheetView>
  </sheetViews>
  <sheetFormatPr baseColWidth="10" defaultColWidth="10.85546875" defaultRowHeight="20"/>
  <cols>
    <col min="1" max="8" width="10.85546875" style="158"/>
    <col min="9" max="9" width="12.85546875" style="158" customWidth="1"/>
    <col min="10" max="10" width="10.85546875" style="158"/>
    <col min="11" max="11" width="5.140625" style="158" customWidth="1"/>
    <col min="12" max="16384" width="10.85546875" style="158"/>
  </cols>
  <sheetData>
    <row r="2" spans="2:9" ht="21" thickBot="1">
      <c r="B2" s="198" t="str">
        <f>初期設定!$A$2&amp;"年水道光熱費"</f>
        <v>2019年水道光熱費</v>
      </c>
    </row>
    <row r="3" spans="2:9">
      <c r="B3" s="218"/>
      <c r="C3" s="219" t="s">
        <v>111</v>
      </c>
      <c r="D3" s="220"/>
      <c r="E3" s="219" t="s">
        <v>112</v>
      </c>
      <c r="F3" s="220"/>
      <c r="G3" s="219" t="s">
        <v>113</v>
      </c>
      <c r="H3" s="221"/>
      <c r="I3" s="222"/>
    </row>
    <row r="4" spans="2:9">
      <c r="B4" s="223"/>
      <c r="C4" s="224" t="s">
        <v>114</v>
      </c>
      <c r="D4" s="224" t="s">
        <v>2</v>
      </c>
      <c r="E4" s="224" t="s">
        <v>114</v>
      </c>
      <c r="F4" s="224" t="s">
        <v>2</v>
      </c>
      <c r="G4" s="224" t="s">
        <v>114</v>
      </c>
      <c r="H4" s="225" t="s">
        <v>2</v>
      </c>
      <c r="I4" s="226" t="s">
        <v>117</v>
      </c>
    </row>
    <row r="5" spans="2:9">
      <c r="B5" s="227" t="s">
        <v>115</v>
      </c>
      <c r="C5" s="109"/>
      <c r="D5" s="59"/>
      <c r="E5" s="110"/>
      <c r="F5" s="59"/>
      <c r="G5" s="110"/>
      <c r="H5" s="111"/>
      <c r="I5" s="228">
        <f>D5+F5+H5</f>
        <v>0</v>
      </c>
    </row>
    <row r="6" spans="2:9">
      <c r="B6" s="227" t="s">
        <v>116</v>
      </c>
      <c r="C6" s="112"/>
      <c r="D6" s="62"/>
      <c r="E6" s="113"/>
      <c r="F6" s="62"/>
      <c r="G6" s="113"/>
      <c r="H6" s="114"/>
      <c r="I6" s="229">
        <f t="shared" ref="I6:I16" si="0">D6+F6+H6</f>
        <v>0</v>
      </c>
    </row>
    <row r="7" spans="2:9">
      <c r="B7" s="227" t="s">
        <v>30</v>
      </c>
      <c r="C7" s="112"/>
      <c r="D7" s="62"/>
      <c r="E7" s="113"/>
      <c r="F7" s="62"/>
      <c r="G7" s="113"/>
      <c r="H7" s="114"/>
      <c r="I7" s="229">
        <f t="shared" si="0"/>
        <v>0</v>
      </c>
    </row>
    <row r="8" spans="2:9">
      <c r="B8" s="227" t="s">
        <v>31</v>
      </c>
      <c r="C8" s="112"/>
      <c r="D8" s="62"/>
      <c r="E8" s="113"/>
      <c r="F8" s="62"/>
      <c r="G8" s="113"/>
      <c r="H8" s="114"/>
      <c r="I8" s="229">
        <f t="shared" si="0"/>
        <v>0</v>
      </c>
    </row>
    <row r="9" spans="2:9">
      <c r="B9" s="227" t="s">
        <v>32</v>
      </c>
      <c r="C9" s="112"/>
      <c r="D9" s="62"/>
      <c r="E9" s="113"/>
      <c r="F9" s="62"/>
      <c r="G9" s="113"/>
      <c r="H9" s="114"/>
      <c r="I9" s="229">
        <f t="shared" si="0"/>
        <v>0</v>
      </c>
    </row>
    <row r="10" spans="2:9">
      <c r="B10" s="227" t="s">
        <v>33</v>
      </c>
      <c r="C10" s="112"/>
      <c r="D10" s="62"/>
      <c r="E10" s="113"/>
      <c r="F10" s="62"/>
      <c r="G10" s="113"/>
      <c r="H10" s="114"/>
      <c r="I10" s="229">
        <f t="shared" si="0"/>
        <v>0</v>
      </c>
    </row>
    <row r="11" spans="2:9">
      <c r="B11" s="227" t="s">
        <v>34</v>
      </c>
      <c r="C11" s="112"/>
      <c r="D11" s="62"/>
      <c r="E11" s="113"/>
      <c r="F11" s="62"/>
      <c r="G11" s="113"/>
      <c r="H11" s="114"/>
      <c r="I11" s="229">
        <f t="shared" si="0"/>
        <v>0</v>
      </c>
    </row>
    <row r="12" spans="2:9">
      <c r="B12" s="227" t="s">
        <v>35</v>
      </c>
      <c r="C12" s="112"/>
      <c r="D12" s="62"/>
      <c r="E12" s="113"/>
      <c r="F12" s="62"/>
      <c r="G12" s="113"/>
      <c r="H12" s="114"/>
      <c r="I12" s="229">
        <f t="shared" si="0"/>
        <v>0</v>
      </c>
    </row>
    <row r="13" spans="2:9">
      <c r="B13" s="227" t="s">
        <v>36</v>
      </c>
      <c r="C13" s="112"/>
      <c r="D13" s="62"/>
      <c r="E13" s="113"/>
      <c r="F13" s="62"/>
      <c r="G13" s="113"/>
      <c r="H13" s="114"/>
      <c r="I13" s="229">
        <f t="shared" si="0"/>
        <v>0</v>
      </c>
    </row>
    <row r="14" spans="2:9">
      <c r="B14" s="227" t="s">
        <v>37</v>
      </c>
      <c r="C14" s="112"/>
      <c r="D14" s="62"/>
      <c r="E14" s="113"/>
      <c r="F14" s="62"/>
      <c r="G14" s="113"/>
      <c r="H14" s="114"/>
      <c r="I14" s="229">
        <f t="shared" si="0"/>
        <v>0</v>
      </c>
    </row>
    <row r="15" spans="2:9">
      <c r="B15" s="227" t="s">
        <v>38</v>
      </c>
      <c r="C15" s="112"/>
      <c r="D15" s="62"/>
      <c r="E15" s="113"/>
      <c r="F15" s="62"/>
      <c r="G15" s="113"/>
      <c r="H15" s="114"/>
      <c r="I15" s="229">
        <f t="shared" si="0"/>
        <v>0</v>
      </c>
    </row>
    <row r="16" spans="2:9" ht="21" thickBot="1">
      <c r="B16" s="230" t="s">
        <v>39</v>
      </c>
      <c r="C16" s="115"/>
      <c r="D16" s="65"/>
      <c r="E16" s="116"/>
      <c r="F16" s="65"/>
      <c r="G16" s="116"/>
      <c r="H16" s="117"/>
      <c r="I16" s="231">
        <f t="shared" si="0"/>
        <v>0</v>
      </c>
    </row>
    <row r="17" spans="2:9" ht="22" thickTop="1" thickBot="1">
      <c r="B17" s="232" t="s">
        <v>47</v>
      </c>
      <c r="C17" s="233">
        <f>SUM(C5:C16)</f>
        <v>0</v>
      </c>
      <c r="D17" s="234">
        <f t="shared" ref="D17:I17" si="1">SUM(D5:D16)</f>
        <v>0</v>
      </c>
      <c r="E17" s="235">
        <f t="shared" si="1"/>
        <v>0</v>
      </c>
      <c r="F17" s="234">
        <f t="shared" si="1"/>
        <v>0</v>
      </c>
      <c r="G17" s="235">
        <f t="shared" si="1"/>
        <v>0</v>
      </c>
      <c r="H17" s="236">
        <f t="shared" si="1"/>
        <v>0</v>
      </c>
      <c r="I17" s="237">
        <f t="shared" si="1"/>
        <v>0</v>
      </c>
    </row>
  </sheetData>
  <sheetProtection sheet="1"/>
  <phoneticPr fontId="1"/>
  <printOptions horizontalCentered="1"/>
  <pageMargins left="0.25" right="0.25" top="0.75" bottom="0.75" header="0.3" footer="0.3"/>
  <pageSetup paperSize="9" scale="68"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A4EFA-A30D-244A-885F-61B8D1E73E9A}">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7109375" style="238"/>
    <col min="22" max="16384" width="10.85546875" style="158"/>
  </cols>
  <sheetData>
    <row r="1" spans="2:21" ht="40">
      <c r="B1" s="188" t="str">
        <f>初期設定!$A$2&amp;"年1月の家計簿"</f>
        <v>2019年1月の家計簿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T13" si="0">IF(B17=0,NA(),B17)</f>
        <v>みずほ銀行</v>
      </c>
      <c r="U4" s="245" t="e">
        <f t="shared" ref="U4:U13" si="1">IF(C17=0,NA(),C17)</f>
        <v>#N/A</v>
      </c>
    </row>
    <row r="5" spans="2:21">
      <c r="B5" s="7" t="str">
        <f>初期設定!B5</f>
        <v>妻</v>
      </c>
      <c r="C5" s="151"/>
      <c r="D5" s="166"/>
      <c r="E5" s="246" t="s">
        <v>166</v>
      </c>
      <c r="F5" s="247" t="s">
        <v>167</v>
      </c>
      <c r="G5" s="243" t="s">
        <v>168</v>
      </c>
      <c r="H5" s="247" t="s">
        <v>166</v>
      </c>
      <c r="I5" s="247" t="s">
        <v>167</v>
      </c>
      <c r="J5" s="248" t="s">
        <v>168</v>
      </c>
      <c r="L5" s="182"/>
      <c r="M5" s="97"/>
      <c r="N5" s="153"/>
      <c r="O5" s="97"/>
      <c r="P5" s="142"/>
      <c r="Q5" s="97"/>
      <c r="R5" s="98"/>
      <c r="T5" s="245" t="str">
        <f t="shared" si="0"/>
        <v>楽天銀行</v>
      </c>
      <c r="U5" s="245" t="e">
        <f t="shared" si="1"/>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183"/>
      <c r="M6" s="100"/>
      <c r="N6" s="154"/>
      <c r="O6" s="100"/>
      <c r="P6" s="143"/>
      <c r="Q6" s="100"/>
      <c r="R6" s="101"/>
      <c r="T6" s="245" t="str">
        <f t="shared" si="0"/>
        <v>SBI証券</v>
      </c>
      <c r="U6" s="245" t="e">
        <f t="shared" si="1"/>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183"/>
      <c r="M7" s="100"/>
      <c r="N7" s="154"/>
      <c r="O7" s="100"/>
      <c r="P7" s="143"/>
      <c r="Q7" s="100"/>
      <c r="R7" s="101"/>
      <c r="T7" s="245" t="str">
        <f t="shared" si="0"/>
        <v>積立</v>
      </c>
      <c r="U7" s="245" t="e">
        <f t="shared" si="1"/>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183"/>
      <c r="M8" s="100"/>
      <c r="N8" s="154"/>
      <c r="O8" s="100"/>
      <c r="P8" s="143"/>
      <c r="Q8" s="100"/>
      <c r="R8" s="101"/>
      <c r="T8" s="245" t="str">
        <f t="shared" si="0"/>
        <v>学資保険</v>
      </c>
      <c r="U8" s="245" t="e">
        <f t="shared" si="1"/>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183"/>
      <c r="M9" s="100"/>
      <c r="N9" s="154"/>
      <c r="O9" s="100"/>
      <c r="P9" s="143"/>
      <c r="Q9" s="100"/>
      <c r="R9" s="101"/>
      <c r="T9" s="245" t="e">
        <f t="shared" si="0"/>
        <v>#N/A</v>
      </c>
      <c r="U9" s="245" t="e">
        <f t="shared" si="1"/>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183"/>
      <c r="M10" s="100"/>
      <c r="N10" s="154"/>
      <c r="O10" s="100"/>
      <c r="P10" s="143"/>
      <c r="Q10" s="100"/>
      <c r="R10" s="101"/>
      <c r="T10" s="245" t="e">
        <f t="shared" si="0"/>
        <v>#N/A</v>
      </c>
      <c r="U10" s="245" t="e">
        <f t="shared" si="1"/>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183"/>
      <c r="M11" s="100"/>
      <c r="N11" s="154"/>
      <c r="O11" s="100"/>
      <c r="P11" s="143"/>
      <c r="Q11" s="100"/>
      <c r="R11" s="101"/>
      <c r="T11" s="245" t="e">
        <f t="shared" si="0"/>
        <v>#N/A</v>
      </c>
      <c r="U11" s="245" t="e">
        <f t="shared" si="1"/>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183"/>
      <c r="M12" s="100"/>
      <c r="N12" s="154"/>
      <c r="O12" s="100"/>
      <c r="P12" s="143"/>
      <c r="Q12" s="100"/>
      <c r="R12" s="101"/>
      <c r="T12" s="245" t="e">
        <f t="shared" si="0"/>
        <v>#N/A</v>
      </c>
      <c r="U12" s="245" t="e">
        <f t="shared" si="1"/>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183"/>
      <c r="M13" s="100"/>
      <c r="N13" s="154"/>
      <c r="O13" s="100"/>
      <c r="P13" s="143"/>
      <c r="Q13" s="100"/>
      <c r="R13" s="101"/>
      <c r="T13" s="245" t="e">
        <f t="shared" si="0"/>
        <v>#N/A</v>
      </c>
      <c r="U13" s="245" t="e">
        <f t="shared" si="1"/>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183"/>
      <c r="M14" s="100"/>
      <c r="N14" s="154"/>
      <c r="O14" s="100"/>
      <c r="P14" s="143"/>
      <c r="Q14" s="100"/>
      <c r="R14" s="101"/>
      <c r="T14" s="245" t="str">
        <f t="shared" ref="T14:T23" si="2">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183"/>
      <c r="M15" s="100"/>
      <c r="N15" s="154"/>
      <c r="O15" s="100"/>
      <c r="P15" s="143"/>
      <c r="Q15" s="100"/>
      <c r="R15" s="101"/>
      <c r="T15" s="245" t="str">
        <f t="shared" si="2"/>
        <v>光熱費</v>
      </c>
      <c r="U15" s="245" t="e">
        <f t="shared" ref="U15:U23" si="3">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183"/>
      <c r="M16" s="100"/>
      <c r="N16" s="154"/>
      <c r="O16" s="100"/>
      <c r="P16" s="143"/>
      <c r="Q16" s="100"/>
      <c r="R16" s="101"/>
      <c r="T16" s="245" t="str">
        <f t="shared" si="2"/>
        <v>保育料</v>
      </c>
      <c r="U16" s="245" t="e">
        <f t="shared" si="3"/>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2"/>
        <v>小遣い</v>
      </c>
      <c r="U17" s="245" t="e">
        <f t="shared" si="3"/>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2"/>
        <v>保険</v>
      </c>
      <c r="U18" s="245" t="e">
        <f t="shared" si="3"/>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2"/>
        <v>通信費</v>
      </c>
      <c r="U19" s="245" t="e">
        <f t="shared" si="3"/>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2"/>
        <v>車ローン</v>
      </c>
      <c r="U20" s="245" t="e">
        <f t="shared" si="3"/>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2"/>
        <v>奨学金</v>
      </c>
      <c r="U21" s="245" t="e">
        <f t="shared" si="3"/>
        <v>#N/A</v>
      </c>
    </row>
    <row r="22" spans="2:21" ht="21" thickBot="1">
      <c r="B22" s="240">
        <f>初期設定!$C$9</f>
        <v>0</v>
      </c>
      <c r="C22" s="150"/>
      <c r="E22" s="195" t="s">
        <v>23</v>
      </c>
      <c r="F22" s="266" t="s">
        <v>167</v>
      </c>
      <c r="G22" s="267">
        <f>F21+I21</f>
        <v>0</v>
      </c>
      <c r="H22" s="196"/>
      <c r="I22" s="266" t="s">
        <v>168</v>
      </c>
      <c r="J22" s="268">
        <f>G21+J21</f>
        <v>0</v>
      </c>
      <c r="L22" s="99"/>
      <c r="M22" s="100"/>
      <c r="N22" s="154"/>
      <c r="O22" s="100"/>
      <c r="P22" s="143"/>
      <c r="Q22" s="100"/>
      <c r="R22" s="101"/>
      <c r="T22" s="245" t="str">
        <f t="shared" si="2"/>
        <v>ガソリン</v>
      </c>
      <c r="U22" s="245" t="e">
        <f t="shared" si="3"/>
        <v>#N/A</v>
      </c>
    </row>
    <row r="23" spans="2:21" ht="22" thickTop="1" thickBot="1">
      <c r="B23" s="7">
        <f>初期設定!$C$10</f>
        <v>0</v>
      </c>
      <c r="C23" s="151"/>
      <c r="L23" s="99"/>
      <c r="M23" s="100"/>
      <c r="N23" s="154"/>
      <c r="O23" s="100"/>
      <c r="P23" s="143"/>
      <c r="Q23" s="100"/>
      <c r="R23" s="101"/>
      <c r="T23" s="245" t="str">
        <f t="shared" si="2"/>
        <v/>
      </c>
      <c r="U23" s="245" t="e">
        <f t="shared" si="3"/>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4">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4"/>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4"/>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4"/>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4"/>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4"/>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4"/>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4"/>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4"/>
        <v>0</v>
      </c>
      <c r="H34" s="360"/>
      <c r="I34" s="269"/>
      <c r="J34" s="269"/>
      <c r="L34" s="99"/>
      <c r="M34" s="100"/>
      <c r="N34" s="154"/>
      <c r="O34" s="100"/>
      <c r="P34" s="143"/>
      <c r="Q34" s="100"/>
      <c r="R34" s="101"/>
      <c r="T34" s="245" t="str">
        <f t="shared" ref="T34:T37" si="5">IF(H11=0,NA(),H11)</f>
        <v>被服美容費</v>
      </c>
      <c r="U34" s="245" t="e">
        <f t="shared" ref="U34:U38" si="6">IF(J11="",NA(),J11)</f>
        <v>#N/A</v>
      </c>
    </row>
    <row r="35" spans="2:21" ht="21" thickTop="1">
      <c r="L35" s="99"/>
      <c r="M35" s="100"/>
      <c r="N35" s="154"/>
      <c r="O35" s="100"/>
      <c r="P35" s="143"/>
      <c r="Q35" s="100"/>
      <c r="R35" s="101"/>
      <c r="T35" s="245" t="str">
        <f t="shared" si="5"/>
        <v>その他</v>
      </c>
      <c r="U35" s="245" t="e">
        <f t="shared" si="6"/>
        <v>#N/A</v>
      </c>
    </row>
    <row r="36" spans="2:21">
      <c r="L36" s="99"/>
      <c r="M36" s="100"/>
      <c r="N36" s="154"/>
      <c r="O36" s="100"/>
      <c r="P36" s="143"/>
      <c r="Q36" s="100"/>
      <c r="R36" s="101"/>
      <c r="T36" s="245" t="e">
        <f t="shared" si="5"/>
        <v>#N/A</v>
      </c>
      <c r="U36" s="245" t="e">
        <f t="shared" si="6"/>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5"/>
        <v>#N/A</v>
      </c>
      <c r="U37" s="245" t="e">
        <f t="shared" si="6"/>
        <v>#N/A</v>
      </c>
    </row>
    <row r="38" spans="2:21">
      <c r="L38" s="99"/>
      <c r="M38" s="100"/>
      <c r="N38" s="154"/>
      <c r="O38" s="100"/>
      <c r="P38" s="143"/>
      <c r="Q38" s="100"/>
      <c r="R38" s="101"/>
      <c r="T38" s="245" t="e">
        <f>IF(H15=0,NA(),H15)</f>
        <v>#N/A</v>
      </c>
      <c r="U38" s="245" t="e">
        <f t="shared" si="6"/>
        <v>#N/A</v>
      </c>
    </row>
    <row r="39" spans="2:21">
      <c r="L39" s="99"/>
      <c r="M39" s="100"/>
      <c r="N39" s="154"/>
      <c r="O39" s="100"/>
      <c r="P39" s="143"/>
      <c r="Q39" s="100"/>
      <c r="R39" s="101"/>
      <c r="T39" s="238" t="e">
        <f t="shared" ref="T39:T43" si="7">IF(H16=0,NA(),H16)</f>
        <v>#N/A</v>
      </c>
      <c r="U39" s="238" t="e">
        <f t="shared" ref="U39:U43" si="8">IF(J16="",NA(),J16)</f>
        <v>#N/A</v>
      </c>
    </row>
    <row r="40" spans="2:21">
      <c r="L40" s="99"/>
      <c r="M40" s="100"/>
      <c r="N40" s="154"/>
      <c r="O40" s="100"/>
      <c r="P40" s="143"/>
      <c r="Q40" s="100"/>
      <c r="R40" s="101"/>
      <c r="T40" s="238" t="e">
        <f t="shared" si="7"/>
        <v>#N/A</v>
      </c>
      <c r="U40" s="238" t="e">
        <f t="shared" si="8"/>
        <v>#N/A</v>
      </c>
    </row>
    <row r="41" spans="2:21" ht="21" thickBot="1">
      <c r="L41" s="99"/>
      <c r="M41" s="100"/>
      <c r="N41" s="154"/>
      <c r="O41" s="100"/>
      <c r="P41" s="143"/>
      <c r="Q41" s="100"/>
      <c r="R41" s="101"/>
      <c r="T41" s="238" t="e">
        <f t="shared" si="7"/>
        <v>#N/A</v>
      </c>
      <c r="U41" s="238" t="e">
        <f t="shared" si="8"/>
        <v>#N/A</v>
      </c>
    </row>
    <row r="42" spans="2:21" ht="22" thickTop="1" thickBot="1">
      <c r="B42" s="274" t="s">
        <v>123</v>
      </c>
      <c r="L42" s="99"/>
      <c r="M42" s="100"/>
      <c r="N42" s="154"/>
      <c r="O42" s="100"/>
      <c r="P42" s="143"/>
      <c r="Q42" s="100"/>
      <c r="R42" s="101"/>
      <c r="T42" s="238" t="e">
        <f t="shared" si="7"/>
        <v>#N/A</v>
      </c>
      <c r="U42" s="238" t="e">
        <f t="shared" si="8"/>
        <v>#N/A</v>
      </c>
    </row>
    <row r="43" spans="2:21" ht="21" thickTop="1">
      <c r="B43" s="275"/>
      <c r="C43" s="276"/>
      <c r="D43" s="276"/>
      <c r="E43" s="276"/>
      <c r="F43" s="276"/>
      <c r="G43" s="276"/>
      <c r="H43" s="276"/>
      <c r="I43" s="276"/>
      <c r="J43" s="277"/>
      <c r="L43" s="99"/>
      <c r="M43" s="100"/>
      <c r="N43" s="154"/>
      <c r="O43" s="100"/>
      <c r="P43" s="143"/>
      <c r="Q43" s="100"/>
      <c r="R43" s="101"/>
      <c r="T43" s="238" t="e">
        <f t="shared" si="7"/>
        <v>#N/A</v>
      </c>
      <c r="U43" s="238" t="e">
        <f t="shared" si="8"/>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31:F31"/>
    <mergeCell ref="E32:F32"/>
    <mergeCell ref="E33:F33"/>
    <mergeCell ref="E34:F34"/>
    <mergeCell ref="G25:H25"/>
    <mergeCell ref="G26:H26"/>
    <mergeCell ref="G27:H27"/>
    <mergeCell ref="G28:H28"/>
    <mergeCell ref="G29:H29"/>
    <mergeCell ref="G30:H30"/>
    <mergeCell ref="G31:H31"/>
    <mergeCell ref="G32:H32"/>
    <mergeCell ref="G33:H33"/>
    <mergeCell ref="G34:H34"/>
    <mergeCell ref="E25:F25"/>
    <mergeCell ref="E26:F26"/>
    <mergeCell ref="E27:F27"/>
    <mergeCell ref="E28:F28"/>
    <mergeCell ref="E29:F29"/>
    <mergeCell ref="E30:F30"/>
    <mergeCell ref="E24:H24"/>
    <mergeCell ref="L3:R3"/>
    <mergeCell ref="B3:C3"/>
    <mergeCell ref="H4:J4"/>
    <mergeCell ref="B16:C16"/>
    <mergeCell ref="E3:J3"/>
    <mergeCell ref="E4:G4"/>
  </mergeCells>
  <phoneticPr fontId="1"/>
  <conditionalFormatting sqref="G6:G20">
    <cfRule type="expression" dxfId="59" priority="5">
      <formula>F6&lt;G6</formula>
    </cfRule>
  </conditionalFormatting>
  <conditionalFormatting sqref="J6:J20">
    <cfRule type="cellIs" dxfId="58" priority="4" operator="greaterThan">
      <formula>I6</formula>
    </cfRule>
  </conditionalFormatting>
  <conditionalFormatting sqref="G21">
    <cfRule type="cellIs" dxfId="57" priority="3" operator="greaterThan">
      <formula>$F$21</formula>
    </cfRule>
  </conditionalFormatting>
  <conditionalFormatting sqref="J21">
    <cfRule type="cellIs" dxfId="56" priority="2" operator="greaterThan">
      <formula>$I$21</formula>
    </cfRule>
  </conditionalFormatting>
  <conditionalFormatting sqref="J22">
    <cfRule type="cellIs" dxfId="55" priority="1" operator="greaterThan">
      <formula>$G$22</formula>
    </cfRule>
  </conditionalFormatting>
  <dataValidations count="2">
    <dataValidation type="list" allowBlank="1" showInputMessage="1" showErrorMessage="1" sqref="P5:P101" xr:uid="{B3440E9E-6E7B-4E12-8326-36B9BDEF897A}">
      <formula1>"未,済"</formula1>
    </dataValidation>
    <dataValidation imeMode="disabled" allowBlank="1" showInputMessage="1" showErrorMessage="1" sqref="C4:C13 C17:C26 I6:J20 F6:G20 N5:N101" xr:uid="{FBC66AAF-E098-4264-AA03-619B528A034F}"/>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25D1DBF-1266-40F8-A4D1-1AA8E09F681C}">
          <x14:formula1>
            <xm:f>初期設定!$G$3:$G$12</xm:f>
          </x14:formula1>
          <xm:sqref>O5:O101</xm:sqref>
        </x14:dataValidation>
        <x14:dataValidation type="list" allowBlank="1" showInputMessage="1" showErrorMessage="1" xr:uid="{F89FF989-40DC-2C43-936D-9374F919562C}">
          <x14:formula1>
            <xm:f>初期設定!$E$4:$E$18</xm:f>
          </x14:formula1>
          <xm:sqref>M5:M101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053C9-180A-7E4E-935D-45C7582CF1B2}">
  <dimension ref="B1:U102"/>
  <sheetViews>
    <sheetView showGridLines="0" zoomScaleNormal="100" workbookViewId="0"/>
  </sheetViews>
  <sheetFormatPr baseColWidth="10" defaultColWidth="10.85546875" defaultRowHeight="20"/>
  <cols>
    <col min="1" max="1" width="4.140625" style="158" customWidth="1"/>
    <col min="2" max="3" width="10.85546875" style="158"/>
    <col min="4" max="4" width="7.85546875" style="158" customWidth="1"/>
    <col min="5" max="10" width="10.85546875" style="158"/>
    <col min="11" max="11" width="7.140625" style="158" customWidth="1"/>
    <col min="12" max="14" width="10.85546875" style="158"/>
    <col min="15" max="15" width="13" style="158" customWidth="1"/>
    <col min="16" max="16" width="5.28515625" style="158" customWidth="1"/>
    <col min="17" max="18" width="21.5703125" style="158" customWidth="1"/>
    <col min="19" max="19" width="10.85546875" style="158"/>
    <col min="20" max="21" width="10.85546875" style="238"/>
    <col min="22" max="16384" width="10.85546875" style="158"/>
  </cols>
  <sheetData>
    <row r="1" spans="2:21" ht="40">
      <c r="B1" s="188" t="str">
        <f>初期設定!$A$2&amp;"年2月の家計簿"</f>
        <v>2019年2月の家計簿</v>
      </c>
    </row>
    <row r="2" spans="2:21" ht="21" thickBot="1">
      <c r="L2" s="196"/>
      <c r="M2" s="196"/>
      <c r="N2" s="196"/>
      <c r="O2" s="196"/>
      <c r="P2" s="196"/>
      <c r="Q2" s="196"/>
      <c r="R2" s="196"/>
    </row>
    <row r="3" spans="2:21" ht="21" thickTop="1">
      <c r="B3" s="341" t="s">
        <v>20</v>
      </c>
      <c r="C3" s="342"/>
      <c r="D3" s="239"/>
      <c r="E3" s="341" t="s">
        <v>22</v>
      </c>
      <c r="F3" s="346"/>
      <c r="G3" s="347"/>
      <c r="H3" s="347"/>
      <c r="I3" s="348"/>
      <c r="J3" s="342"/>
      <c r="L3" s="338" t="s">
        <v>108</v>
      </c>
      <c r="M3" s="339"/>
      <c r="N3" s="339"/>
      <c r="O3" s="339"/>
      <c r="P3" s="339"/>
      <c r="Q3" s="339"/>
      <c r="R3" s="340"/>
      <c r="U3" s="238" t="s">
        <v>106</v>
      </c>
    </row>
    <row r="4" spans="2:21">
      <c r="B4" s="240" t="str">
        <f>初期設定!B4</f>
        <v>夫</v>
      </c>
      <c r="C4" s="150"/>
      <c r="D4" s="166"/>
      <c r="E4" s="349" t="s">
        <v>5</v>
      </c>
      <c r="F4" s="344"/>
      <c r="G4" s="350"/>
      <c r="H4" s="343" t="s">
        <v>4</v>
      </c>
      <c r="I4" s="344"/>
      <c r="J4" s="345"/>
      <c r="L4" s="241" t="s">
        <v>0</v>
      </c>
      <c r="M4" s="242" t="s">
        <v>1</v>
      </c>
      <c r="N4" s="242" t="s">
        <v>2</v>
      </c>
      <c r="O4" s="243" t="s">
        <v>130</v>
      </c>
      <c r="P4" s="243" t="s">
        <v>172</v>
      </c>
      <c r="Q4" s="243" t="s">
        <v>171</v>
      </c>
      <c r="R4" s="244" t="s">
        <v>3</v>
      </c>
      <c r="T4" s="245" t="str">
        <f t="shared" ref="T4:U13" si="0">IF(B17=0,NA(),B17)</f>
        <v>みずほ銀行</v>
      </c>
      <c r="U4" s="245" t="e">
        <f t="shared" si="0"/>
        <v>#N/A</v>
      </c>
    </row>
    <row r="5" spans="2:21">
      <c r="B5" s="7" t="str">
        <f>初期設定!B5</f>
        <v>妻</v>
      </c>
      <c r="C5" s="151"/>
      <c r="D5" s="166"/>
      <c r="E5" s="246" t="s">
        <v>1</v>
      </c>
      <c r="F5" s="247" t="s">
        <v>161</v>
      </c>
      <c r="G5" s="243" t="s">
        <v>162</v>
      </c>
      <c r="H5" s="247" t="s">
        <v>1</v>
      </c>
      <c r="I5" s="247" t="s">
        <v>161</v>
      </c>
      <c r="J5" s="248" t="s">
        <v>162</v>
      </c>
      <c r="L5" s="96"/>
      <c r="M5" s="97"/>
      <c r="N5" s="153"/>
      <c r="O5" s="97"/>
      <c r="P5" s="142"/>
      <c r="Q5" s="97"/>
      <c r="R5" s="98"/>
      <c r="T5" s="245" t="str">
        <f t="shared" si="0"/>
        <v>楽天銀行</v>
      </c>
      <c r="U5" s="245" t="e">
        <f t="shared" si="0"/>
        <v>#N/A</v>
      </c>
    </row>
    <row r="6" spans="2:21">
      <c r="B6" s="7" t="str">
        <f>初期設定!B6</f>
        <v>児童手当</v>
      </c>
      <c r="C6" s="151"/>
      <c r="D6" s="166"/>
      <c r="E6" s="240" t="str">
        <f>初期設定!$D$4</f>
        <v>住居費</v>
      </c>
      <c r="F6" s="249" t="str">
        <f>IF(年間予算!F6="","",年間予算!F6)</f>
        <v/>
      </c>
      <c r="G6" s="147"/>
      <c r="H6" s="250" t="str">
        <f>初期設定!$E$4</f>
        <v>食費</v>
      </c>
      <c r="I6" s="251" t="str">
        <f>IF(年間予算!H6="","",年間予算!H6)</f>
        <v/>
      </c>
      <c r="J6" s="252" t="str">
        <f>IF(SUMIF($M$5:$M$101,初期設定!E4,$N$5:$N$101)=0,"",SUMIF($M$5:$M$101,初期設定!E4,$N$5:$N$101))</f>
        <v/>
      </c>
      <c r="L6" s="99"/>
      <c r="M6" s="100"/>
      <c r="N6" s="154"/>
      <c r="O6" s="100"/>
      <c r="P6" s="143"/>
      <c r="Q6" s="100"/>
      <c r="R6" s="101"/>
      <c r="T6" s="245" t="str">
        <f t="shared" si="0"/>
        <v>SBI証券</v>
      </c>
      <c r="U6" s="245" t="e">
        <f t="shared" si="0"/>
        <v>#N/A</v>
      </c>
    </row>
    <row r="7" spans="2:21">
      <c r="B7" s="7" t="str">
        <f>初期設定!B7</f>
        <v>ボーナス</v>
      </c>
      <c r="C7" s="151"/>
      <c r="D7" s="166"/>
      <c r="E7" s="7" t="str">
        <f>初期設定!$D$5</f>
        <v>光熱費</v>
      </c>
      <c r="F7" s="253" t="str">
        <f>IF(年間予算!F7="","",年間予算!F7)</f>
        <v/>
      </c>
      <c r="G7" s="148"/>
      <c r="H7" s="2" t="str">
        <f>初期設定!$E$5</f>
        <v>外食費</v>
      </c>
      <c r="I7" s="253" t="str">
        <f>IF(年間予算!H7="","",年間予算!H7)</f>
        <v/>
      </c>
      <c r="J7" s="254" t="str">
        <f>IF(SUMIF($M$5:$M$101,初期設定!E5,$N$5:$N$101)=0,"",SUMIF($M$5:$M$101,初期設定!E5,$N$5:$N$101))</f>
        <v/>
      </c>
      <c r="L7" s="99"/>
      <c r="M7" s="100"/>
      <c r="N7" s="154"/>
      <c r="O7" s="100"/>
      <c r="P7" s="143"/>
      <c r="Q7" s="100"/>
      <c r="R7" s="101"/>
      <c r="T7" s="245" t="str">
        <f t="shared" si="0"/>
        <v>積立</v>
      </c>
      <c r="U7" s="245" t="e">
        <f t="shared" si="0"/>
        <v>#N/A</v>
      </c>
    </row>
    <row r="8" spans="2:21">
      <c r="B8" s="7" t="str">
        <f>初期設定!B8</f>
        <v>その他</v>
      </c>
      <c r="C8" s="151"/>
      <c r="D8" s="166"/>
      <c r="E8" s="7" t="str">
        <f>初期設定!$D$6</f>
        <v>保育料</v>
      </c>
      <c r="F8" s="253" t="str">
        <f>IF(年間予算!F8="","",年間予算!F8)</f>
        <v/>
      </c>
      <c r="G8" s="148"/>
      <c r="H8" s="2" t="str">
        <f>初期設定!$E$6</f>
        <v>日用雑貨</v>
      </c>
      <c r="I8" s="253" t="str">
        <f>IF(年間予算!H8="","",年間予算!H8)</f>
        <v/>
      </c>
      <c r="J8" s="254" t="str">
        <f>IF(SUMIF($M$5:$M$101,初期設定!E6,$N$5:$N$101)=0,"",SUMIF($M$5:$M$101,初期設定!E6,$N$5:$N$101))</f>
        <v/>
      </c>
      <c r="L8" s="99"/>
      <c r="M8" s="100"/>
      <c r="N8" s="154"/>
      <c r="O8" s="100"/>
      <c r="P8" s="143"/>
      <c r="Q8" s="100"/>
      <c r="R8" s="101"/>
      <c r="T8" s="245" t="str">
        <f t="shared" si="0"/>
        <v>学資保険</v>
      </c>
      <c r="U8" s="245" t="e">
        <f t="shared" si="0"/>
        <v>#N/A</v>
      </c>
    </row>
    <row r="9" spans="2:21">
      <c r="B9" s="240">
        <f>初期設定!B9</f>
        <v>0</v>
      </c>
      <c r="C9" s="150"/>
      <c r="D9" s="166"/>
      <c r="E9" s="7" t="str">
        <f>初期設定!$D$7</f>
        <v>小遣い</v>
      </c>
      <c r="F9" s="253" t="str">
        <f>IF(年間予算!F9="","",年間予算!F9)</f>
        <v/>
      </c>
      <c r="G9" s="148"/>
      <c r="H9" s="2" t="str">
        <f>初期設定!$E$7</f>
        <v>交際費</v>
      </c>
      <c r="I9" s="253" t="str">
        <f>IF(年間予算!H9="","",年間予算!H9)</f>
        <v/>
      </c>
      <c r="J9" s="254" t="str">
        <f>IF(SUMIF($M$5:$M$101,初期設定!E7,$N$5:$N$101)=0,"",SUMIF($M$5:$M$101,初期設定!E7,$N$5:$N$101))</f>
        <v/>
      </c>
      <c r="L9" s="99"/>
      <c r="M9" s="100"/>
      <c r="N9" s="154"/>
      <c r="O9" s="100"/>
      <c r="P9" s="143"/>
      <c r="Q9" s="100"/>
      <c r="R9" s="101"/>
      <c r="T9" s="245" t="e">
        <f t="shared" si="0"/>
        <v>#N/A</v>
      </c>
      <c r="U9" s="245" t="e">
        <f t="shared" si="0"/>
        <v>#N/A</v>
      </c>
    </row>
    <row r="10" spans="2:21">
      <c r="B10" s="7">
        <f>初期設定!B10</f>
        <v>0</v>
      </c>
      <c r="C10" s="151"/>
      <c r="E10" s="7" t="str">
        <f>初期設定!$D$8</f>
        <v>保険</v>
      </c>
      <c r="F10" s="253" t="str">
        <f>IF(年間予算!F10="","",年間予算!F10)</f>
        <v/>
      </c>
      <c r="G10" s="148"/>
      <c r="H10" s="2" t="str">
        <f>初期設定!$E$8</f>
        <v>趣味娯楽費</v>
      </c>
      <c r="I10" s="253" t="str">
        <f>IF(年間予算!H10="","",年間予算!H10)</f>
        <v/>
      </c>
      <c r="J10" s="254" t="str">
        <f>IF(SUMIF($M$5:$M$101,初期設定!E8,$N$5:$N$101)=0,"",SUMIF($M$5:$M$101,初期設定!E8,$N$5:$N$101))</f>
        <v/>
      </c>
      <c r="L10" s="99"/>
      <c r="M10" s="100"/>
      <c r="N10" s="154"/>
      <c r="O10" s="100"/>
      <c r="P10" s="143"/>
      <c r="Q10" s="100"/>
      <c r="R10" s="101"/>
      <c r="T10" s="245" t="e">
        <f t="shared" si="0"/>
        <v>#N/A</v>
      </c>
      <c r="U10" s="245" t="e">
        <f t="shared" si="0"/>
        <v>#N/A</v>
      </c>
    </row>
    <row r="11" spans="2:21">
      <c r="B11" s="7">
        <f>初期設定!B11</f>
        <v>0</v>
      </c>
      <c r="C11" s="151"/>
      <c r="D11" s="239"/>
      <c r="E11" s="7" t="str">
        <f>初期設定!$D$9</f>
        <v>通信費</v>
      </c>
      <c r="F11" s="253" t="str">
        <f>IF(年間予算!F11="","",年間予算!F11)</f>
        <v/>
      </c>
      <c r="G11" s="148"/>
      <c r="H11" s="2" t="str">
        <f>初期設定!$E$9</f>
        <v>被服美容費</v>
      </c>
      <c r="I11" s="253" t="str">
        <f>IF(年間予算!H11="","",年間予算!H11)</f>
        <v/>
      </c>
      <c r="J11" s="254" t="str">
        <f>IF(SUMIF($M$5:$M$101,初期設定!E9,$N$5:$N$101)=0,"",SUMIF($M$5:$M$101,初期設定!E9,$N$5:$N$101))</f>
        <v/>
      </c>
      <c r="L11" s="99"/>
      <c r="M11" s="100"/>
      <c r="N11" s="154"/>
      <c r="O11" s="100"/>
      <c r="P11" s="143"/>
      <c r="Q11" s="100"/>
      <c r="R11" s="101"/>
      <c r="T11" s="245" t="e">
        <f t="shared" si="0"/>
        <v>#N/A</v>
      </c>
      <c r="U11" s="245" t="e">
        <f t="shared" si="0"/>
        <v>#N/A</v>
      </c>
    </row>
    <row r="12" spans="2:21">
      <c r="B12" s="7">
        <f>初期設定!B12</f>
        <v>0</v>
      </c>
      <c r="C12" s="151"/>
      <c r="D12" s="166"/>
      <c r="E12" s="7" t="str">
        <f>初期設定!$D$10</f>
        <v>車ローン</v>
      </c>
      <c r="F12" s="253" t="str">
        <f>IF(年間予算!F12="","",年間予算!F12)</f>
        <v/>
      </c>
      <c r="G12" s="148"/>
      <c r="H12" s="2" t="str">
        <f>初期設定!$E$10</f>
        <v>その他</v>
      </c>
      <c r="I12" s="253" t="str">
        <f>IF(年間予算!H12="","",年間予算!H12)</f>
        <v/>
      </c>
      <c r="J12" s="254" t="str">
        <f>IF(SUMIF($M$5:$M$101,初期設定!E10,$N$5:$N$101)=0,"",SUMIF($M$5:$M$101,初期設定!E10,$N$5:$N$101))</f>
        <v/>
      </c>
      <c r="L12" s="99"/>
      <c r="M12" s="100"/>
      <c r="N12" s="154"/>
      <c r="O12" s="100"/>
      <c r="P12" s="143"/>
      <c r="Q12" s="100"/>
      <c r="R12" s="101"/>
      <c r="T12" s="245" t="e">
        <f t="shared" si="0"/>
        <v>#N/A</v>
      </c>
      <c r="U12" s="245" t="e">
        <f t="shared" si="0"/>
        <v>#N/A</v>
      </c>
    </row>
    <row r="13" spans="2:21" ht="21" thickBot="1">
      <c r="B13" s="8">
        <f>初期設定!B13</f>
        <v>0</v>
      </c>
      <c r="C13" s="152"/>
      <c r="D13" s="166"/>
      <c r="E13" s="7" t="str">
        <f>初期設定!$D$11</f>
        <v>奨学金</v>
      </c>
      <c r="F13" s="253" t="str">
        <f>IF(年間予算!F13="","",年間予算!F13)</f>
        <v/>
      </c>
      <c r="G13" s="148"/>
      <c r="H13" s="2">
        <f>初期設定!$E$11</f>
        <v>0</v>
      </c>
      <c r="I13" s="253" t="str">
        <f>IF(年間予算!H13="","",年間予算!H13)</f>
        <v/>
      </c>
      <c r="J13" s="254" t="str">
        <f>IF(SUMIF($M$5:$M$101,初期設定!E11,$N$5:$N$101)=0,"",SUMIF($M$5:$M$101,初期設定!E11,$N$5:$N$101))</f>
        <v/>
      </c>
      <c r="L13" s="99"/>
      <c r="M13" s="100"/>
      <c r="N13" s="154"/>
      <c r="O13" s="100"/>
      <c r="P13" s="143"/>
      <c r="Q13" s="100"/>
      <c r="R13" s="101"/>
      <c r="T13" s="245" t="e">
        <f t="shared" si="0"/>
        <v>#N/A</v>
      </c>
      <c r="U13" s="245" t="e">
        <f t="shared" si="0"/>
        <v>#N/A</v>
      </c>
    </row>
    <row r="14" spans="2:21" ht="22" thickTop="1" thickBot="1">
      <c r="B14" s="195" t="s">
        <v>19</v>
      </c>
      <c r="C14" s="255">
        <f>SUM(C4:C13)</f>
        <v>0</v>
      </c>
      <c r="D14" s="166"/>
      <c r="E14" s="7" t="str">
        <f>初期設定!$D$12</f>
        <v>ガソリン</v>
      </c>
      <c r="F14" s="253" t="str">
        <f>IF(年間予算!F14="","",年間予算!F14)</f>
        <v/>
      </c>
      <c r="G14" s="148"/>
      <c r="H14" s="2">
        <f>初期設定!$E$12</f>
        <v>0</v>
      </c>
      <c r="I14" s="253" t="str">
        <f>IF(年間予算!H14="","",年間予算!H14)</f>
        <v/>
      </c>
      <c r="J14" s="254" t="str">
        <f>IF(SUMIF($M$5:$M$101,初期設定!E12,$N$5:$N$101)=0,"",SUMIF($M$5:$M$101,初期設定!E12,$N$5:$N$101))</f>
        <v/>
      </c>
      <c r="L14" s="99"/>
      <c r="M14" s="100"/>
      <c r="N14" s="154"/>
      <c r="O14" s="100"/>
      <c r="P14" s="143"/>
      <c r="Q14" s="100"/>
      <c r="R14" s="101"/>
      <c r="T14" s="245" t="str">
        <f t="shared" ref="T14:T23" si="1">IF(E6=0,"",E6)</f>
        <v>住居費</v>
      </c>
      <c r="U14" s="245" t="e">
        <f>IF(G6=0,NA(),G6)</f>
        <v>#N/A</v>
      </c>
    </row>
    <row r="15" spans="2:21" ht="22" thickTop="1" thickBot="1">
      <c r="D15" s="166"/>
      <c r="E15" s="7">
        <f>初期設定!$D$13</f>
        <v>0</v>
      </c>
      <c r="F15" s="253" t="str">
        <f>IF(年間予算!F15="","",年間予算!F15)</f>
        <v/>
      </c>
      <c r="G15" s="148"/>
      <c r="H15" s="2">
        <f>初期設定!$E$13</f>
        <v>0</v>
      </c>
      <c r="I15" s="253" t="str">
        <f>IF(年間予算!H15="","",年間予算!H15)</f>
        <v/>
      </c>
      <c r="J15" s="254" t="str">
        <f>IF(SUMIF($M$5:$M$101,初期設定!E13,$N$5:$N$101)=0,"",SUMIF($M$5:$M$101,初期設定!E13,$N$5:$N$101))</f>
        <v/>
      </c>
      <c r="L15" s="99"/>
      <c r="M15" s="100"/>
      <c r="N15" s="154"/>
      <c r="O15" s="100"/>
      <c r="P15" s="143"/>
      <c r="Q15" s="100"/>
      <c r="R15" s="101"/>
      <c r="T15" s="245" t="str">
        <f t="shared" si="1"/>
        <v>光熱費</v>
      </c>
      <c r="U15" s="245" t="e">
        <f t="shared" ref="U15:U23" si="2">IF(G7=0,NA(),G7)</f>
        <v>#N/A</v>
      </c>
    </row>
    <row r="16" spans="2:21" ht="21" thickTop="1">
      <c r="B16" s="341" t="s">
        <v>21</v>
      </c>
      <c r="C16" s="342"/>
      <c r="D16" s="166"/>
      <c r="E16" s="7">
        <f>初期設定!$D$14</f>
        <v>0</v>
      </c>
      <c r="F16" s="253" t="str">
        <f>IF(年間予算!F16="","",年間予算!F16)</f>
        <v/>
      </c>
      <c r="G16" s="148"/>
      <c r="H16" s="2">
        <f>初期設定!$E$14</f>
        <v>0</v>
      </c>
      <c r="I16" s="253" t="str">
        <f>IF(年間予算!H16="","",年間予算!H16)</f>
        <v/>
      </c>
      <c r="J16" s="254" t="str">
        <f>IF(SUMIF($M$5:$M$101,初期設定!E14,$N$5:$N$101)=0,"",SUMIF($M$5:$M$101,初期設定!E14,$N$5:$N$101))</f>
        <v/>
      </c>
      <c r="L16" s="99"/>
      <c r="M16" s="100"/>
      <c r="N16" s="154"/>
      <c r="O16" s="100"/>
      <c r="P16" s="143"/>
      <c r="Q16" s="100"/>
      <c r="R16" s="101"/>
      <c r="T16" s="245" t="str">
        <f t="shared" si="1"/>
        <v>保育料</v>
      </c>
      <c r="U16" s="245" t="e">
        <f t="shared" si="2"/>
        <v>#N/A</v>
      </c>
    </row>
    <row r="17" spans="2:21">
      <c r="B17" s="240" t="str">
        <f>初期設定!$C$4</f>
        <v>みずほ銀行</v>
      </c>
      <c r="C17" s="150"/>
      <c r="D17" s="166"/>
      <c r="E17" s="7">
        <f>初期設定!$D$15</f>
        <v>0</v>
      </c>
      <c r="F17" s="253" t="str">
        <f>IF(年間予算!F17="","",年間予算!F17)</f>
        <v/>
      </c>
      <c r="G17" s="148"/>
      <c r="H17" s="2">
        <f>初期設定!$E$15</f>
        <v>0</v>
      </c>
      <c r="I17" s="253" t="str">
        <f>IF(年間予算!H17="","",年間予算!H17)</f>
        <v/>
      </c>
      <c r="J17" s="254" t="str">
        <f>IF(SUMIF($M$5:$M$101,初期設定!E15,$N$5:$N$101)=0,"",SUMIF($M$5:$M$101,初期設定!E15,$N$5:$N$101))</f>
        <v/>
      </c>
      <c r="L17" s="99"/>
      <c r="M17" s="100"/>
      <c r="N17" s="154"/>
      <c r="O17" s="100"/>
      <c r="P17" s="143"/>
      <c r="Q17" s="100"/>
      <c r="R17" s="101"/>
      <c r="T17" s="245" t="str">
        <f t="shared" si="1"/>
        <v>小遣い</v>
      </c>
      <c r="U17" s="245" t="e">
        <f t="shared" si="2"/>
        <v>#N/A</v>
      </c>
    </row>
    <row r="18" spans="2:21">
      <c r="B18" s="7" t="str">
        <f>初期設定!$C$5</f>
        <v>楽天銀行</v>
      </c>
      <c r="C18" s="151"/>
      <c r="E18" s="7">
        <f>初期設定!$D$16</f>
        <v>0</v>
      </c>
      <c r="F18" s="253" t="str">
        <f>IF(年間予算!F18="","",年間予算!F18)</f>
        <v/>
      </c>
      <c r="G18" s="148"/>
      <c r="H18" s="2">
        <f>初期設定!$E$16</f>
        <v>0</v>
      </c>
      <c r="I18" s="253" t="str">
        <f>IF(年間予算!H18="","",年間予算!H18)</f>
        <v/>
      </c>
      <c r="J18" s="254" t="str">
        <f>IF(SUMIF($M$5:$M$101,初期設定!E16,$N$5:$N$101)=0,"",SUMIF($M$5:$M$101,初期設定!E16,$N$5:$N$101))</f>
        <v/>
      </c>
      <c r="L18" s="99"/>
      <c r="M18" s="100"/>
      <c r="N18" s="154"/>
      <c r="O18" s="100"/>
      <c r="P18" s="143"/>
      <c r="Q18" s="100"/>
      <c r="R18" s="101"/>
      <c r="T18" s="245" t="str">
        <f t="shared" si="1"/>
        <v>保険</v>
      </c>
      <c r="U18" s="245" t="e">
        <f t="shared" si="2"/>
        <v>#N/A</v>
      </c>
    </row>
    <row r="19" spans="2:21">
      <c r="B19" s="7" t="str">
        <f>初期設定!$C$6</f>
        <v>SBI証券</v>
      </c>
      <c r="C19" s="151"/>
      <c r="E19" s="7">
        <f>初期設定!$D$17</f>
        <v>0</v>
      </c>
      <c r="F19" s="253" t="str">
        <f>IF(年間予算!F19="","",年間予算!F19)</f>
        <v/>
      </c>
      <c r="G19" s="148"/>
      <c r="H19" s="2">
        <f>初期設定!$E$17</f>
        <v>0</v>
      </c>
      <c r="I19" s="253" t="str">
        <f>IF(年間予算!H19="","",年間予算!H19)</f>
        <v/>
      </c>
      <c r="J19" s="254" t="str">
        <f>IF(SUMIF($M$5:$M$101,初期設定!E17,$N$5:$N$101)=0,"",SUMIF($M$5:$M$101,初期設定!E17,$N$5:$N$101))</f>
        <v/>
      </c>
      <c r="L19" s="99"/>
      <c r="M19" s="100"/>
      <c r="N19" s="154"/>
      <c r="O19" s="100"/>
      <c r="P19" s="143"/>
      <c r="Q19" s="100"/>
      <c r="R19" s="101"/>
      <c r="T19" s="245" t="str">
        <f t="shared" si="1"/>
        <v>通信費</v>
      </c>
      <c r="U19" s="245" t="e">
        <f t="shared" si="2"/>
        <v>#N/A</v>
      </c>
    </row>
    <row r="20" spans="2:21" ht="21" thickBot="1">
      <c r="B20" s="7" t="str">
        <f>初期設定!$C$7</f>
        <v>積立</v>
      </c>
      <c r="C20" s="151"/>
      <c r="E20" s="8">
        <f>初期設定!$D$18</f>
        <v>0</v>
      </c>
      <c r="F20" s="256" t="str">
        <f>IF(年間予算!F20="","",年間予算!F20)</f>
        <v/>
      </c>
      <c r="G20" s="149"/>
      <c r="H20" s="257">
        <f>初期設定!$E$18</f>
        <v>0</v>
      </c>
      <c r="I20" s="258" t="str">
        <f>IF(年間予算!H20="","",年間予算!H20)</f>
        <v/>
      </c>
      <c r="J20" s="259" t="str">
        <f>IF(SUMIF($M$5:$M$101,初期設定!E18,$N$5:$N$101)=0,"",SUMIF($M$5:$M$101,初期設定!E18,$N$5:$N$101))</f>
        <v/>
      </c>
      <c r="L20" s="99"/>
      <c r="M20" s="100"/>
      <c r="N20" s="154"/>
      <c r="O20" s="100"/>
      <c r="P20" s="143"/>
      <c r="Q20" s="100"/>
      <c r="R20" s="101"/>
      <c r="T20" s="245" t="str">
        <f t="shared" si="1"/>
        <v>車ローン</v>
      </c>
      <c r="U20" s="245" t="e">
        <f t="shared" si="2"/>
        <v>#N/A</v>
      </c>
    </row>
    <row r="21" spans="2:21" ht="22" thickTop="1" thickBot="1">
      <c r="B21" s="7" t="str">
        <f>初期設定!$C$8</f>
        <v>学資保険</v>
      </c>
      <c r="C21" s="151"/>
      <c r="E21" s="260" t="s">
        <v>19</v>
      </c>
      <c r="F21" s="261">
        <f>SUM(F6:F20)</f>
        <v>0</v>
      </c>
      <c r="G21" s="262">
        <f>SUM(G6:G20)</f>
        <v>0</v>
      </c>
      <c r="H21" s="263" t="s">
        <v>19</v>
      </c>
      <c r="I21" s="264">
        <f>SUM(I6:I20)</f>
        <v>0</v>
      </c>
      <c r="J21" s="265">
        <f>SUM(J6:J20)</f>
        <v>0</v>
      </c>
      <c r="L21" s="99"/>
      <c r="M21" s="100"/>
      <c r="N21" s="154"/>
      <c r="O21" s="100"/>
      <c r="P21" s="143"/>
      <c r="Q21" s="100"/>
      <c r="R21" s="101"/>
      <c r="T21" s="245" t="str">
        <f t="shared" si="1"/>
        <v>奨学金</v>
      </c>
      <c r="U21" s="245" t="e">
        <f t="shared" si="2"/>
        <v>#N/A</v>
      </c>
    </row>
    <row r="22" spans="2:21" ht="21" thickBot="1">
      <c r="B22" s="240">
        <f>初期設定!$C$9</f>
        <v>0</v>
      </c>
      <c r="C22" s="150"/>
      <c r="E22" s="195" t="s">
        <v>23</v>
      </c>
      <c r="F22" s="266" t="s">
        <v>161</v>
      </c>
      <c r="G22" s="267">
        <f>F21+I21</f>
        <v>0</v>
      </c>
      <c r="H22" s="196"/>
      <c r="I22" s="266" t="s">
        <v>162</v>
      </c>
      <c r="J22" s="268">
        <f>G21+J21</f>
        <v>0</v>
      </c>
      <c r="L22" s="99"/>
      <c r="M22" s="100"/>
      <c r="N22" s="154"/>
      <c r="O22" s="100"/>
      <c r="P22" s="143"/>
      <c r="Q22" s="100"/>
      <c r="R22" s="101"/>
      <c r="T22" s="245" t="str">
        <f t="shared" si="1"/>
        <v>ガソリン</v>
      </c>
      <c r="U22" s="245" t="e">
        <f t="shared" si="2"/>
        <v>#N/A</v>
      </c>
    </row>
    <row r="23" spans="2:21" ht="22" thickTop="1" thickBot="1">
      <c r="B23" s="7">
        <f>初期設定!$C$10</f>
        <v>0</v>
      </c>
      <c r="C23" s="151"/>
      <c r="L23" s="99"/>
      <c r="M23" s="100"/>
      <c r="N23" s="154"/>
      <c r="O23" s="100"/>
      <c r="P23" s="143"/>
      <c r="Q23" s="100"/>
      <c r="R23" s="101"/>
      <c r="T23" s="245" t="str">
        <f t="shared" si="1"/>
        <v/>
      </c>
      <c r="U23" s="245" t="e">
        <f t="shared" si="2"/>
        <v>#N/A</v>
      </c>
    </row>
    <row r="24" spans="2:21" ht="21" thickTop="1">
      <c r="B24" s="7">
        <f>初期設定!$C$11</f>
        <v>0</v>
      </c>
      <c r="C24" s="151"/>
      <c r="E24" s="338" t="s">
        <v>165</v>
      </c>
      <c r="F24" s="339"/>
      <c r="G24" s="339"/>
      <c r="H24" s="340"/>
      <c r="I24" s="159"/>
      <c r="J24" s="159"/>
      <c r="L24" s="99"/>
      <c r="M24" s="100"/>
      <c r="N24" s="154"/>
      <c r="O24" s="100"/>
      <c r="P24" s="143"/>
      <c r="Q24" s="100"/>
      <c r="R24" s="101"/>
      <c r="T24" s="245" t="str">
        <f>IF(E16=0,"",E16)</f>
        <v/>
      </c>
      <c r="U24" s="245" t="e">
        <f>IF(G16=0,NA(),G16)</f>
        <v>#N/A</v>
      </c>
    </row>
    <row r="25" spans="2:21">
      <c r="B25" s="7">
        <f>初期設定!$C$12</f>
        <v>0</v>
      </c>
      <c r="C25" s="151"/>
      <c r="E25" s="361" t="str">
        <f>初期設定!G3</f>
        <v>現金</v>
      </c>
      <c r="F25" s="362"/>
      <c r="G25" s="355">
        <f>SUMIF($O$5:$O$101,E25,$N$5:$N$101)</f>
        <v>0</v>
      </c>
      <c r="H25" s="356"/>
      <c r="I25" s="269"/>
      <c r="J25" s="269"/>
      <c r="L25" s="99"/>
      <c r="M25" s="100"/>
      <c r="N25" s="154"/>
      <c r="O25" s="100"/>
      <c r="P25" s="143"/>
      <c r="Q25" s="100"/>
      <c r="R25" s="101"/>
      <c r="T25" s="245" t="str">
        <f>IF(E17=0,"",E17)</f>
        <v/>
      </c>
      <c r="U25" s="245" t="e">
        <f>IF(G17=0,NA(),G17)</f>
        <v>#N/A</v>
      </c>
    </row>
    <row r="26" spans="2:21" ht="21" thickBot="1">
      <c r="B26" s="8">
        <f>初期設定!$C$13</f>
        <v>0</v>
      </c>
      <c r="C26" s="152"/>
      <c r="E26" s="351" t="str">
        <f>初期設定!G4</f>
        <v>楽天カード</v>
      </c>
      <c r="F26" s="352"/>
      <c r="G26" s="357">
        <f t="shared" ref="G26:G34" si="3">SUMIF($O$5:$O$101,E26,$N$5:$N$101)</f>
        <v>0</v>
      </c>
      <c r="H26" s="358"/>
      <c r="I26" s="269"/>
      <c r="J26" s="269"/>
      <c r="L26" s="99"/>
      <c r="M26" s="100"/>
      <c r="N26" s="154"/>
      <c r="O26" s="100"/>
      <c r="P26" s="143"/>
      <c r="Q26" s="100"/>
      <c r="R26" s="101"/>
      <c r="T26" s="245" t="str">
        <f>IF(E18=0,"",E18)</f>
        <v/>
      </c>
      <c r="U26" s="245" t="e">
        <f>IF(G18=0,NA(),G18)</f>
        <v>#N/A</v>
      </c>
    </row>
    <row r="27" spans="2:21" ht="22" thickTop="1" thickBot="1">
      <c r="B27" s="195" t="s">
        <v>19</v>
      </c>
      <c r="C27" s="255">
        <f>SUM(C17:C26)</f>
        <v>0</v>
      </c>
      <c r="E27" s="351" t="str">
        <f>初期設定!G5</f>
        <v>リクルートカード</v>
      </c>
      <c r="F27" s="352"/>
      <c r="G27" s="357">
        <f t="shared" si="3"/>
        <v>0</v>
      </c>
      <c r="H27" s="358"/>
      <c r="I27" s="269"/>
      <c r="J27" s="269"/>
      <c r="L27" s="99"/>
      <c r="M27" s="100"/>
      <c r="N27" s="154"/>
      <c r="O27" s="100"/>
      <c r="P27" s="143"/>
      <c r="Q27" s="100"/>
      <c r="R27" s="101"/>
      <c r="T27" s="245" t="str">
        <f>IF(E19=0,"",E19)</f>
        <v/>
      </c>
      <c r="U27" s="245" t="e">
        <f>IF(G19=0,NA(),G19)</f>
        <v>#N/A</v>
      </c>
    </row>
    <row r="28" spans="2:21" ht="21" thickTop="1">
      <c r="E28" s="351" t="str">
        <f>初期設定!G6</f>
        <v>nanaco</v>
      </c>
      <c r="F28" s="352"/>
      <c r="G28" s="357">
        <f t="shared" si="3"/>
        <v>0</v>
      </c>
      <c r="H28" s="358"/>
      <c r="I28" s="269"/>
      <c r="J28" s="269"/>
      <c r="L28" s="99"/>
      <c r="M28" s="100"/>
      <c r="N28" s="154"/>
      <c r="O28" s="100"/>
      <c r="P28" s="143"/>
      <c r="Q28" s="100"/>
      <c r="R28" s="101"/>
      <c r="T28" s="245" t="str">
        <f>IF(E20=0,"",E20)</f>
        <v/>
      </c>
      <c r="U28" s="245" t="e">
        <f>IF(G20=0,NA(),G20)</f>
        <v>#N/A</v>
      </c>
    </row>
    <row r="29" spans="2:21">
      <c r="E29" s="351" t="str">
        <f>初期設定!G7</f>
        <v>ポイント</v>
      </c>
      <c r="F29" s="352"/>
      <c r="G29" s="357">
        <f t="shared" si="3"/>
        <v>0</v>
      </c>
      <c r="H29" s="358"/>
      <c r="I29" s="269"/>
      <c r="J29" s="269"/>
      <c r="L29" s="99"/>
      <c r="M29" s="100"/>
      <c r="N29" s="154"/>
      <c r="O29" s="100"/>
      <c r="P29" s="143"/>
      <c r="Q29" s="100"/>
      <c r="R29" s="101"/>
      <c r="T29" s="245" t="str">
        <f>IF(H6=0,NA(),H6)</f>
        <v>食費</v>
      </c>
      <c r="U29" s="245" t="e">
        <f>IF(J6="",NA(),J6)</f>
        <v>#N/A</v>
      </c>
    </row>
    <row r="30" spans="2:21">
      <c r="E30" s="351">
        <f>初期設定!G8</f>
        <v>0</v>
      </c>
      <c r="F30" s="352"/>
      <c r="G30" s="357">
        <f t="shared" si="3"/>
        <v>0</v>
      </c>
      <c r="H30" s="358"/>
      <c r="I30" s="269"/>
      <c r="J30" s="269"/>
      <c r="L30" s="99"/>
      <c r="M30" s="100"/>
      <c r="N30" s="154"/>
      <c r="O30" s="100"/>
      <c r="P30" s="143"/>
      <c r="Q30" s="100"/>
      <c r="R30" s="101"/>
      <c r="T30" s="245" t="str">
        <f>IF(H7=0,NA(),H7)</f>
        <v>外食費</v>
      </c>
      <c r="U30" s="245" t="e">
        <f>IF(J7="",NA(),J7)</f>
        <v>#N/A</v>
      </c>
    </row>
    <row r="31" spans="2:21">
      <c r="E31" s="351">
        <f>初期設定!G9</f>
        <v>0</v>
      </c>
      <c r="F31" s="352"/>
      <c r="G31" s="357">
        <f t="shared" si="3"/>
        <v>0</v>
      </c>
      <c r="H31" s="358"/>
      <c r="I31" s="269"/>
      <c r="J31" s="269"/>
      <c r="L31" s="99"/>
      <c r="M31" s="100"/>
      <c r="N31" s="154"/>
      <c r="O31" s="100"/>
      <c r="P31" s="143"/>
      <c r="Q31" s="100"/>
      <c r="R31" s="101"/>
      <c r="T31" s="245" t="str">
        <f>IF(H8=0,NA(),H8)</f>
        <v>日用雑貨</v>
      </c>
      <c r="U31" s="245" t="e">
        <f>IF(J8="",NA(),J8)</f>
        <v>#N/A</v>
      </c>
    </row>
    <row r="32" spans="2:21">
      <c r="E32" s="351">
        <f>初期設定!G10</f>
        <v>0</v>
      </c>
      <c r="F32" s="352"/>
      <c r="G32" s="357">
        <f t="shared" si="3"/>
        <v>0</v>
      </c>
      <c r="H32" s="358"/>
      <c r="I32" s="269"/>
      <c r="J32" s="269"/>
      <c r="L32" s="99"/>
      <c r="M32" s="100"/>
      <c r="N32" s="154"/>
      <c r="O32" s="100"/>
      <c r="P32" s="143"/>
      <c r="Q32" s="100"/>
      <c r="R32" s="101"/>
      <c r="T32" s="245" t="str">
        <f>IF(H9=0,NA(),H9)</f>
        <v>交際費</v>
      </c>
      <c r="U32" s="245" t="e">
        <f>IF(J9="",NA(),J9)</f>
        <v>#N/A</v>
      </c>
    </row>
    <row r="33" spans="2:21">
      <c r="E33" s="351">
        <f>初期設定!G11</f>
        <v>0</v>
      </c>
      <c r="F33" s="352"/>
      <c r="G33" s="357">
        <f t="shared" si="3"/>
        <v>0</v>
      </c>
      <c r="H33" s="358"/>
      <c r="I33" s="269"/>
      <c r="J33" s="269"/>
      <c r="L33" s="99"/>
      <c r="M33" s="100"/>
      <c r="N33" s="154"/>
      <c r="O33" s="100"/>
      <c r="P33" s="143"/>
      <c r="Q33" s="100"/>
      <c r="R33" s="101"/>
      <c r="T33" s="245" t="str">
        <f>IF(H10=0,NA(),H10)</f>
        <v>趣味娯楽費</v>
      </c>
      <c r="U33" s="245" t="e">
        <f>IF(J10="",NA(),J10)</f>
        <v>#N/A</v>
      </c>
    </row>
    <row r="34" spans="2:21" ht="21" thickBot="1">
      <c r="E34" s="353">
        <f>初期設定!G12</f>
        <v>0</v>
      </c>
      <c r="F34" s="354"/>
      <c r="G34" s="359">
        <f t="shared" si="3"/>
        <v>0</v>
      </c>
      <c r="H34" s="360"/>
      <c r="I34" s="269"/>
      <c r="J34" s="269"/>
      <c r="L34" s="99"/>
      <c r="M34" s="100"/>
      <c r="N34" s="154"/>
      <c r="O34" s="100"/>
      <c r="P34" s="143"/>
      <c r="Q34" s="100"/>
      <c r="R34" s="101"/>
      <c r="T34" s="245" t="str">
        <f t="shared" ref="T34:T37" si="4">IF(H11=0,NA(),H11)</f>
        <v>被服美容費</v>
      </c>
      <c r="U34" s="245" t="e">
        <f t="shared" ref="U34:U43" si="5">IF(J11="",NA(),J11)</f>
        <v>#N/A</v>
      </c>
    </row>
    <row r="35" spans="2:21" ht="21" thickTop="1">
      <c r="L35" s="99"/>
      <c r="M35" s="100"/>
      <c r="N35" s="154"/>
      <c r="O35" s="100"/>
      <c r="P35" s="143"/>
      <c r="Q35" s="100"/>
      <c r="R35" s="101"/>
      <c r="T35" s="245" t="str">
        <f t="shared" si="4"/>
        <v>その他</v>
      </c>
      <c r="U35" s="245" t="e">
        <f t="shared" si="5"/>
        <v>#N/A</v>
      </c>
    </row>
    <row r="36" spans="2:21">
      <c r="L36" s="99"/>
      <c r="M36" s="100"/>
      <c r="N36" s="154"/>
      <c r="O36" s="100"/>
      <c r="P36" s="143"/>
      <c r="Q36" s="100"/>
      <c r="R36" s="101"/>
      <c r="T36" s="245" t="e">
        <f t="shared" si="4"/>
        <v>#N/A</v>
      </c>
      <c r="U36" s="245" t="e">
        <f t="shared" si="5"/>
        <v>#N/A</v>
      </c>
    </row>
    <row r="37" spans="2:21">
      <c r="B37" s="270" t="s">
        <v>24</v>
      </c>
      <c r="C37" s="271" t="str">
        <f>IFERROR(C27/C14,"")</f>
        <v/>
      </c>
      <c r="E37" s="272" t="s">
        <v>107</v>
      </c>
      <c r="F37" s="272"/>
      <c r="G37" s="272"/>
      <c r="H37" s="272"/>
      <c r="I37" s="272"/>
      <c r="J37" s="273">
        <f>C14-C27-J22</f>
        <v>0</v>
      </c>
      <c r="L37" s="99"/>
      <c r="M37" s="100"/>
      <c r="N37" s="154"/>
      <c r="O37" s="100"/>
      <c r="P37" s="143"/>
      <c r="Q37" s="100"/>
      <c r="R37" s="101"/>
      <c r="T37" s="245" t="e">
        <f t="shared" si="4"/>
        <v>#N/A</v>
      </c>
      <c r="U37" s="245" t="e">
        <f t="shared" si="5"/>
        <v>#N/A</v>
      </c>
    </row>
    <row r="38" spans="2:21">
      <c r="L38" s="99"/>
      <c r="M38" s="100"/>
      <c r="N38" s="154"/>
      <c r="O38" s="100"/>
      <c r="P38" s="143"/>
      <c r="Q38" s="100"/>
      <c r="R38" s="101"/>
      <c r="T38" s="245" t="e">
        <f>IF(H15=0,NA(),H15)</f>
        <v>#N/A</v>
      </c>
      <c r="U38" s="245" t="e">
        <f t="shared" si="5"/>
        <v>#N/A</v>
      </c>
    </row>
    <row r="39" spans="2:21">
      <c r="L39" s="99"/>
      <c r="M39" s="100"/>
      <c r="N39" s="154"/>
      <c r="O39" s="100"/>
      <c r="P39" s="143"/>
      <c r="Q39" s="100"/>
      <c r="R39" s="101"/>
      <c r="T39" s="238" t="e">
        <f t="shared" ref="T39:T43" si="6">IF(H16=0,NA(),H16)</f>
        <v>#N/A</v>
      </c>
      <c r="U39" s="238" t="e">
        <f t="shared" si="5"/>
        <v>#N/A</v>
      </c>
    </row>
    <row r="40" spans="2:21">
      <c r="L40" s="99"/>
      <c r="M40" s="100"/>
      <c r="N40" s="154"/>
      <c r="O40" s="100"/>
      <c r="P40" s="143"/>
      <c r="Q40" s="100"/>
      <c r="R40" s="101"/>
      <c r="T40" s="238" t="e">
        <f t="shared" si="6"/>
        <v>#N/A</v>
      </c>
      <c r="U40" s="238" t="e">
        <f t="shared" si="5"/>
        <v>#N/A</v>
      </c>
    </row>
    <row r="41" spans="2:21" ht="21" thickBot="1">
      <c r="L41" s="99"/>
      <c r="M41" s="100"/>
      <c r="N41" s="154"/>
      <c r="O41" s="100"/>
      <c r="P41" s="143"/>
      <c r="Q41" s="100"/>
      <c r="R41" s="101"/>
      <c r="T41" s="238" t="e">
        <f t="shared" si="6"/>
        <v>#N/A</v>
      </c>
      <c r="U41" s="238" t="e">
        <f t="shared" si="5"/>
        <v>#N/A</v>
      </c>
    </row>
    <row r="42" spans="2:21" ht="22" thickTop="1" thickBot="1">
      <c r="B42" s="274" t="s">
        <v>123</v>
      </c>
      <c r="L42" s="99"/>
      <c r="M42" s="100"/>
      <c r="N42" s="154"/>
      <c r="O42" s="100"/>
      <c r="P42" s="143"/>
      <c r="Q42" s="100"/>
      <c r="R42" s="101"/>
      <c r="T42" s="238" t="e">
        <f t="shared" si="6"/>
        <v>#N/A</v>
      </c>
      <c r="U42" s="238" t="e">
        <f t="shared" si="5"/>
        <v>#N/A</v>
      </c>
    </row>
    <row r="43" spans="2:21" ht="21" thickTop="1">
      <c r="B43" s="275"/>
      <c r="C43" s="276"/>
      <c r="D43" s="276"/>
      <c r="E43" s="276"/>
      <c r="F43" s="276"/>
      <c r="G43" s="276"/>
      <c r="H43" s="276"/>
      <c r="I43" s="276"/>
      <c r="J43" s="277"/>
      <c r="L43" s="99"/>
      <c r="M43" s="100"/>
      <c r="N43" s="154"/>
      <c r="O43" s="100"/>
      <c r="P43" s="143"/>
      <c r="Q43" s="100"/>
      <c r="R43" s="101"/>
      <c r="T43" s="238" t="e">
        <f t="shared" si="6"/>
        <v>#N/A</v>
      </c>
      <c r="U43" s="238" t="e">
        <f t="shared" si="5"/>
        <v>#N/A</v>
      </c>
    </row>
    <row r="44" spans="2:21">
      <c r="B44" s="278"/>
      <c r="C44" s="279"/>
      <c r="D44" s="279"/>
      <c r="E44" s="279"/>
      <c r="F44" s="279"/>
      <c r="G44" s="279"/>
      <c r="H44" s="279"/>
      <c r="I44" s="279"/>
      <c r="J44" s="280"/>
      <c r="L44" s="99"/>
      <c r="M44" s="100"/>
      <c r="N44" s="154"/>
      <c r="O44" s="100"/>
      <c r="P44" s="143"/>
      <c r="Q44" s="100"/>
      <c r="R44" s="101"/>
    </row>
    <row r="45" spans="2:21">
      <c r="B45" s="278"/>
      <c r="C45" s="279"/>
      <c r="D45" s="279"/>
      <c r="E45" s="279"/>
      <c r="F45" s="279"/>
      <c r="G45" s="279"/>
      <c r="H45" s="279"/>
      <c r="I45" s="279"/>
      <c r="J45" s="280"/>
      <c r="L45" s="99"/>
      <c r="M45" s="100"/>
      <c r="N45" s="154"/>
      <c r="O45" s="100"/>
      <c r="P45" s="143"/>
      <c r="Q45" s="100"/>
      <c r="R45" s="101"/>
    </row>
    <row r="46" spans="2:21">
      <c r="B46" s="278"/>
      <c r="C46" s="279"/>
      <c r="D46" s="279"/>
      <c r="E46" s="279"/>
      <c r="F46" s="279"/>
      <c r="G46" s="279"/>
      <c r="H46" s="279"/>
      <c r="I46" s="279"/>
      <c r="J46" s="280"/>
      <c r="L46" s="99"/>
      <c r="M46" s="100"/>
      <c r="N46" s="154"/>
      <c r="O46" s="100"/>
      <c r="P46" s="143"/>
      <c r="Q46" s="100"/>
      <c r="R46" s="101"/>
    </row>
    <row r="47" spans="2:21">
      <c r="B47" s="278"/>
      <c r="C47" s="279"/>
      <c r="D47" s="279"/>
      <c r="E47" s="279"/>
      <c r="F47" s="279"/>
      <c r="G47" s="279"/>
      <c r="H47" s="279"/>
      <c r="I47" s="279"/>
      <c r="J47" s="280"/>
      <c r="L47" s="99"/>
      <c r="M47" s="100"/>
      <c r="N47" s="154"/>
      <c r="O47" s="100"/>
      <c r="P47" s="143"/>
      <c r="Q47" s="100"/>
      <c r="R47" s="101"/>
    </row>
    <row r="48" spans="2:21">
      <c r="B48" s="278"/>
      <c r="C48" s="279"/>
      <c r="D48" s="279"/>
      <c r="E48" s="279"/>
      <c r="F48" s="279"/>
      <c r="G48" s="279"/>
      <c r="H48" s="279"/>
      <c r="I48" s="279"/>
      <c r="J48" s="280"/>
      <c r="L48" s="99"/>
      <c r="M48" s="100"/>
      <c r="N48" s="154"/>
      <c r="O48" s="100"/>
      <c r="P48" s="143"/>
      <c r="Q48" s="100"/>
      <c r="R48" s="101"/>
    </row>
    <row r="49" spans="2:18">
      <c r="B49" s="278"/>
      <c r="C49" s="279"/>
      <c r="D49" s="279"/>
      <c r="E49" s="279"/>
      <c r="F49" s="279"/>
      <c r="G49" s="279"/>
      <c r="H49" s="279"/>
      <c r="I49" s="279"/>
      <c r="J49" s="280"/>
      <c r="L49" s="99"/>
      <c r="M49" s="100"/>
      <c r="N49" s="154"/>
      <c r="O49" s="100"/>
      <c r="P49" s="143"/>
      <c r="Q49" s="100"/>
      <c r="R49" s="101"/>
    </row>
    <row r="50" spans="2:18">
      <c r="B50" s="278"/>
      <c r="C50" s="279"/>
      <c r="D50" s="279"/>
      <c r="E50" s="279"/>
      <c r="F50" s="279"/>
      <c r="G50" s="279"/>
      <c r="H50" s="279"/>
      <c r="I50" s="279"/>
      <c r="J50" s="280"/>
      <c r="L50" s="99"/>
      <c r="M50" s="100"/>
      <c r="N50" s="154"/>
      <c r="O50" s="100"/>
      <c r="P50" s="143"/>
      <c r="Q50" s="100"/>
      <c r="R50" s="101"/>
    </row>
    <row r="51" spans="2:18">
      <c r="B51" s="278"/>
      <c r="C51" s="279"/>
      <c r="D51" s="279"/>
      <c r="E51" s="279"/>
      <c r="F51" s="279"/>
      <c r="G51" s="279"/>
      <c r="H51" s="279"/>
      <c r="I51" s="279"/>
      <c r="J51" s="280"/>
      <c r="L51" s="99"/>
      <c r="M51" s="100"/>
      <c r="N51" s="154"/>
      <c r="O51" s="100"/>
      <c r="P51" s="143"/>
      <c r="Q51" s="100"/>
      <c r="R51" s="101"/>
    </row>
    <row r="52" spans="2:18">
      <c r="B52" s="278"/>
      <c r="C52" s="279"/>
      <c r="D52" s="279"/>
      <c r="E52" s="279"/>
      <c r="F52" s="279"/>
      <c r="G52" s="279"/>
      <c r="H52" s="279"/>
      <c r="I52" s="279"/>
      <c r="J52" s="280"/>
      <c r="L52" s="99"/>
      <c r="M52" s="100"/>
      <c r="N52" s="154"/>
      <c r="O52" s="100"/>
      <c r="P52" s="143"/>
      <c r="Q52" s="100"/>
      <c r="R52" s="101"/>
    </row>
    <row r="53" spans="2:18">
      <c r="B53" s="278"/>
      <c r="C53" s="279"/>
      <c r="D53" s="279"/>
      <c r="E53" s="279"/>
      <c r="F53" s="279"/>
      <c r="G53" s="279"/>
      <c r="H53" s="279"/>
      <c r="I53" s="279"/>
      <c r="J53" s="280"/>
      <c r="L53" s="99"/>
      <c r="M53" s="100"/>
      <c r="N53" s="154"/>
      <c r="O53" s="100"/>
      <c r="P53" s="143"/>
      <c r="Q53" s="100"/>
      <c r="R53" s="101"/>
    </row>
    <row r="54" spans="2:18" ht="21" thickBot="1">
      <c r="B54" s="281"/>
      <c r="C54" s="282"/>
      <c r="D54" s="282"/>
      <c r="E54" s="282"/>
      <c r="F54" s="282"/>
      <c r="G54" s="282"/>
      <c r="H54" s="282"/>
      <c r="I54" s="282"/>
      <c r="J54" s="283"/>
      <c r="L54" s="99"/>
      <c r="M54" s="100"/>
      <c r="N54" s="154"/>
      <c r="O54" s="100"/>
      <c r="P54" s="143"/>
      <c r="Q54" s="100"/>
      <c r="R54" s="101"/>
    </row>
    <row r="55" spans="2:18" ht="21" thickTop="1">
      <c r="L55" s="99"/>
      <c r="M55" s="100"/>
      <c r="N55" s="154"/>
      <c r="O55" s="100"/>
      <c r="P55" s="143"/>
      <c r="Q55" s="100"/>
      <c r="R55" s="101"/>
    </row>
    <row r="56" spans="2:18">
      <c r="L56" s="99"/>
      <c r="M56" s="100"/>
      <c r="N56" s="154"/>
      <c r="O56" s="100"/>
      <c r="P56" s="143"/>
      <c r="Q56" s="100"/>
      <c r="R56" s="101"/>
    </row>
    <row r="57" spans="2:18">
      <c r="L57" s="99"/>
      <c r="M57" s="100"/>
      <c r="N57" s="154"/>
      <c r="O57" s="100"/>
      <c r="P57" s="143"/>
      <c r="Q57" s="100"/>
      <c r="R57" s="101"/>
    </row>
    <row r="58" spans="2:18">
      <c r="L58" s="99"/>
      <c r="M58" s="100"/>
      <c r="N58" s="154"/>
      <c r="O58" s="100"/>
      <c r="P58" s="143"/>
      <c r="Q58" s="100"/>
      <c r="R58" s="101"/>
    </row>
    <row r="59" spans="2:18">
      <c r="L59" s="99"/>
      <c r="M59" s="100"/>
      <c r="N59" s="154"/>
      <c r="O59" s="100"/>
      <c r="P59" s="143"/>
      <c r="Q59" s="100"/>
      <c r="R59" s="101"/>
    </row>
    <row r="60" spans="2:18">
      <c r="L60" s="99"/>
      <c r="M60" s="100"/>
      <c r="N60" s="154"/>
      <c r="O60" s="100"/>
      <c r="P60" s="143"/>
      <c r="Q60" s="100"/>
      <c r="R60" s="101"/>
    </row>
    <row r="61" spans="2:18">
      <c r="L61" s="99"/>
      <c r="M61" s="100"/>
      <c r="N61" s="154"/>
      <c r="O61" s="100"/>
      <c r="P61" s="143"/>
      <c r="Q61" s="100"/>
      <c r="R61" s="101"/>
    </row>
    <row r="62" spans="2:18">
      <c r="L62" s="99"/>
      <c r="M62" s="100"/>
      <c r="N62" s="154"/>
      <c r="O62" s="100"/>
      <c r="P62" s="143"/>
      <c r="Q62" s="100"/>
      <c r="R62" s="101"/>
    </row>
    <row r="63" spans="2:18">
      <c r="L63" s="99"/>
      <c r="M63" s="100"/>
      <c r="N63" s="154"/>
      <c r="O63" s="100"/>
      <c r="P63" s="143"/>
      <c r="Q63" s="100"/>
      <c r="R63" s="101"/>
    </row>
    <row r="64" spans="2:18">
      <c r="L64" s="99"/>
      <c r="M64" s="100"/>
      <c r="N64" s="154"/>
      <c r="O64" s="100"/>
      <c r="P64" s="143"/>
      <c r="Q64" s="100"/>
      <c r="R64" s="101"/>
    </row>
    <row r="65" spans="12:18">
      <c r="L65" s="99"/>
      <c r="M65" s="100"/>
      <c r="N65" s="154"/>
      <c r="O65" s="100"/>
      <c r="P65" s="143"/>
      <c r="Q65" s="100"/>
      <c r="R65" s="101"/>
    </row>
    <row r="66" spans="12:18">
      <c r="L66" s="99"/>
      <c r="M66" s="100"/>
      <c r="N66" s="154"/>
      <c r="O66" s="100"/>
      <c r="P66" s="143"/>
      <c r="Q66" s="100"/>
      <c r="R66" s="101"/>
    </row>
    <row r="67" spans="12:18">
      <c r="L67" s="99"/>
      <c r="M67" s="100"/>
      <c r="N67" s="154"/>
      <c r="O67" s="100"/>
      <c r="P67" s="143"/>
      <c r="Q67" s="100"/>
      <c r="R67" s="101"/>
    </row>
    <row r="68" spans="12:18">
      <c r="L68" s="99"/>
      <c r="M68" s="100"/>
      <c r="N68" s="154"/>
      <c r="O68" s="100"/>
      <c r="P68" s="143"/>
      <c r="Q68" s="100"/>
      <c r="R68" s="101"/>
    </row>
    <row r="69" spans="12:18">
      <c r="L69" s="99"/>
      <c r="M69" s="100"/>
      <c r="N69" s="154"/>
      <c r="O69" s="100"/>
      <c r="P69" s="143"/>
      <c r="Q69" s="100"/>
      <c r="R69" s="101"/>
    </row>
    <row r="70" spans="12:18">
      <c r="L70" s="99"/>
      <c r="M70" s="100"/>
      <c r="N70" s="154"/>
      <c r="O70" s="100"/>
      <c r="P70" s="143"/>
      <c r="Q70" s="100"/>
      <c r="R70" s="101"/>
    </row>
    <row r="71" spans="12:18">
      <c r="L71" s="99"/>
      <c r="M71" s="100"/>
      <c r="N71" s="154"/>
      <c r="O71" s="100"/>
      <c r="P71" s="143"/>
      <c r="Q71" s="100"/>
      <c r="R71" s="101"/>
    </row>
    <row r="72" spans="12:18">
      <c r="L72" s="99"/>
      <c r="M72" s="100"/>
      <c r="N72" s="154"/>
      <c r="O72" s="100"/>
      <c r="P72" s="143"/>
      <c r="Q72" s="100"/>
      <c r="R72" s="101"/>
    </row>
    <row r="73" spans="12:18">
      <c r="L73" s="99"/>
      <c r="M73" s="100"/>
      <c r="N73" s="154"/>
      <c r="O73" s="100"/>
      <c r="P73" s="143"/>
      <c r="Q73" s="100"/>
      <c r="R73" s="101"/>
    </row>
    <row r="74" spans="12:18">
      <c r="L74" s="99"/>
      <c r="M74" s="100"/>
      <c r="N74" s="154"/>
      <c r="O74" s="100"/>
      <c r="P74" s="143"/>
      <c r="Q74" s="100"/>
      <c r="R74" s="101"/>
    </row>
    <row r="75" spans="12:18">
      <c r="L75" s="99"/>
      <c r="M75" s="100"/>
      <c r="N75" s="154"/>
      <c r="O75" s="100"/>
      <c r="P75" s="143"/>
      <c r="Q75" s="100"/>
      <c r="R75" s="101"/>
    </row>
    <row r="76" spans="12:18">
      <c r="L76" s="99"/>
      <c r="M76" s="100"/>
      <c r="N76" s="154"/>
      <c r="O76" s="100"/>
      <c r="P76" s="143"/>
      <c r="Q76" s="100"/>
      <c r="R76" s="101"/>
    </row>
    <row r="77" spans="12:18">
      <c r="L77" s="99"/>
      <c r="M77" s="100"/>
      <c r="N77" s="154"/>
      <c r="O77" s="100"/>
      <c r="P77" s="143"/>
      <c r="Q77" s="100"/>
      <c r="R77" s="101"/>
    </row>
    <row r="78" spans="12:18">
      <c r="L78" s="99"/>
      <c r="M78" s="100"/>
      <c r="N78" s="154"/>
      <c r="O78" s="100"/>
      <c r="P78" s="143"/>
      <c r="Q78" s="100"/>
      <c r="R78" s="101"/>
    </row>
    <row r="79" spans="12:18">
      <c r="L79" s="99"/>
      <c r="M79" s="100"/>
      <c r="N79" s="154"/>
      <c r="O79" s="100"/>
      <c r="P79" s="143"/>
      <c r="Q79" s="100"/>
      <c r="R79" s="101"/>
    </row>
    <row r="80" spans="12:18">
      <c r="L80" s="99"/>
      <c r="M80" s="100"/>
      <c r="N80" s="154"/>
      <c r="O80" s="100"/>
      <c r="P80" s="143"/>
      <c r="Q80" s="100"/>
      <c r="R80" s="101"/>
    </row>
    <row r="81" spans="12:18">
      <c r="L81" s="99"/>
      <c r="M81" s="100"/>
      <c r="N81" s="154"/>
      <c r="O81" s="100"/>
      <c r="P81" s="143"/>
      <c r="Q81" s="100"/>
      <c r="R81" s="101"/>
    </row>
    <row r="82" spans="12:18">
      <c r="L82" s="99"/>
      <c r="M82" s="100"/>
      <c r="N82" s="154"/>
      <c r="O82" s="100"/>
      <c r="P82" s="143"/>
      <c r="Q82" s="100"/>
      <c r="R82" s="101"/>
    </row>
    <row r="83" spans="12:18">
      <c r="L83" s="99"/>
      <c r="M83" s="100"/>
      <c r="N83" s="154"/>
      <c r="O83" s="100"/>
      <c r="P83" s="143"/>
      <c r="Q83" s="100"/>
      <c r="R83" s="101"/>
    </row>
    <row r="84" spans="12:18">
      <c r="L84" s="99"/>
      <c r="M84" s="100"/>
      <c r="N84" s="154"/>
      <c r="O84" s="100"/>
      <c r="P84" s="143"/>
      <c r="Q84" s="100"/>
      <c r="R84" s="101"/>
    </row>
    <row r="85" spans="12:18">
      <c r="L85" s="99"/>
      <c r="M85" s="100"/>
      <c r="N85" s="154"/>
      <c r="O85" s="100"/>
      <c r="P85" s="143"/>
      <c r="Q85" s="100"/>
      <c r="R85" s="101"/>
    </row>
    <row r="86" spans="12:18">
      <c r="L86" s="99"/>
      <c r="M86" s="100"/>
      <c r="N86" s="154"/>
      <c r="O86" s="100"/>
      <c r="P86" s="143"/>
      <c r="Q86" s="100"/>
      <c r="R86" s="101"/>
    </row>
    <row r="87" spans="12:18">
      <c r="L87" s="99"/>
      <c r="M87" s="100"/>
      <c r="N87" s="154"/>
      <c r="O87" s="100"/>
      <c r="P87" s="143"/>
      <c r="Q87" s="100"/>
      <c r="R87" s="101"/>
    </row>
    <row r="88" spans="12:18">
      <c r="L88" s="99"/>
      <c r="M88" s="100"/>
      <c r="N88" s="154"/>
      <c r="O88" s="100"/>
      <c r="P88" s="143"/>
      <c r="Q88" s="100"/>
      <c r="R88" s="101"/>
    </row>
    <row r="89" spans="12:18">
      <c r="L89" s="99"/>
      <c r="M89" s="100"/>
      <c r="N89" s="154"/>
      <c r="O89" s="100"/>
      <c r="P89" s="143"/>
      <c r="Q89" s="100"/>
      <c r="R89" s="101"/>
    </row>
    <row r="90" spans="12:18">
      <c r="L90" s="99"/>
      <c r="M90" s="100"/>
      <c r="N90" s="154"/>
      <c r="O90" s="100"/>
      <c r="P90" s="143"/>
      <c r="Q90" s="100"/>
      <c r="R90" s="101"/>
    </row>
    <row r="91" spans="12:18">
      <c r="L91" s="99"/>
      <c r="M91" s="100"/>
      <c r="N91" s="154"/>
      <c r="O91" s="100"/>
      <c r="P91" s="143"/>
      <c r="Q91" s="100"/>
      <c r="R91" s="101"/>
    </row>
    <row r="92" spans="12:18">
      <c r="L92" s="99"/>
      <c r="M92" s="100"/>
      <c r="N92" s="154"/>
      <c r="O92" s="100"/>
      <c r="P92" s="143"/>
      <c r="Q92" s="100"/>
      <c r="R92" s="101"/>
    </row>
    <row r="93" spans="12:18">
      <c r="L93" s="99"/>
      <c r="M93" s="100"/>
      <c r="N93" s="154"/>
      <c r="O93" s="100"/>
      <c r="P93" s="143"/>
      <c r="Q93" s="100"/>
      <c r="R93" s="101"/>
    </row>
    <row r="94" spans="12:18">
      <c r="L94" s="99"/>
      <c r="M94" s="100"/>
      <c r="N94" s="154"/>
      <c r="O94" s="100"/>
      <c r="P94" s="143"/>
      <c r="Q94" s="100"/>
      <c r="R94" s="101"/>
    </row>
    <row r="95" spans="12:18">
      <c r="L95" s="99"/>
      <c r="M95" s="100"/>
      <c r="N95" s="154"/>
      <c r="O95" s="100"/>
      <c r="P95" s="143"/>
      <c r="Q95" s="100"/>
      <c r="R95" s="101"/>
    </row>
    <row r="96" spans="12:18">
      <c r="L96" s="99"/>
      <c r="M96" s="100"/>
      <c r="N96" s="154"/>
      <c r="O96" s="100"/>
      <c r="P96" s="143"/>
      <c r="Q96" s="100"/>
      <c r="R96" s="101"/>
    </row>
    <row r="97" spans="12:18">
      <c r="L97" s="99"/>
      <c r="M97" s="100"/>
      <c r="N97" s="154"/>
      <c r="O97" s="100"/>
      <c r="P97" s="143"/>
      <c r="Q97" s="100"/>
      <c r="R97" s="101"/>
    </row>
    <row r="98" spans="12:18">
      <c r="L98" s="99"/>
      <c r="M98" s="100"/>
      <c r="N98" s="154"/>
      <c r="O98" s="100"/>
      <c r="P98" s="143"/>
      <c r="Q98" s="100"/>
      <c r="R98" s="101"/>
    </row>
    <row r="99" spans="12:18">
      <c r="L99" s="99"/>
      <c r="M99" s="100"/>
      <c r="N99" s="154"/>
      <c r="O99" s="100"/>
      <c r="P99" s="143"/>
      <c r="Q99" s="100"/>
      <c r="R99" s="101"/>
    </row>
    <row r="100" spans="12:18">
      <c r="L100" s="99"/>
      <c r="M100" s="100"/>
      <c r="N100" s="154"/>
      <c r="O100" s="100"/>
      <c r="P100" s="143"/>
      <c r="Q100" s="100"/>
      <c r="R100" s="101"/>
    </row>
    <row r="101" spans="12:18" ht="21" thickBot="1">
      <c r="L101" s="102"/>
      <c r="M101" s="103"/>
      <c r="N101" s="155"/>
      <c r="O101" s="103"/>
      <c r="P101" s="144"/>
      <c r="Q101" s="103"/>
      <c r="R101" s="104"/>
    </row>
    <row r="102" spans="12:18" ht="21" thickTop="1"/>
  </sheetData>
  <sheetProtection sheet="1" objects="1" scenarios="1"/>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54" priority="5">
      <formula>F6&lt;G6</formula>
    </cfRule>
  </conditionalFormatting>
  <conditionalFormatting sqref="J6:J20">
    <cfRule type="cellIs" dxfId="53" priority="4" operator="greaterThan">
      <formula>I6</formula>
    </cfRule>
  </conditionalFormatting>
  <conditionalFormatting sqref="G21">
    <cfRule type="cellIs" dxfId="52" priority="3" operator="greaterThan">
      <formula>$F$21</formula>
    </cfRule>
  </conditionalFormatting>
  <conditionalFormatting sqref="J21">
    <cfRule type="cellIs" dxfId="51" priority="2" operator="greaterThan">
      <formula>$I$21</formula>
    </cfRule>
  </conditionalFormatting>
  <conditionalFormatting sqref="J22">
    <cfRule type="cellIs" dxfId="50" priority="1" operator="greaterThan">
      <formula>$G$22</formula>
    </cfRule>
  </conditionalFormatting>
  <dataValidations count="2">
    <dataValidation type="list" allowBlank="1" showInputMessage="1" showErrorMessage="1" sqref="P5:P101" xr:uid="{A09ACF6A-5111-4041-99C5-3290CA2C3ABA}">
      <formula1>"未,済"</formula1>
    </dataValidation>
    <dataValidation imeMode="disabled" allowBlank="1" showInputMessage="1" showErrorMessage="1" sqref="C4:C13 C17:C26 I6:J20 F6:G20 N5:N101" xr:uid="{E5258062-F4F6-454D-80FB-AE64D0D3B89E}"/>
  </dataValidations>
  <printOptions horizontalCentered="1"/>
  <pageMargins left="0.25" right="0.25" top="0.75" bottom="0.75" header="0.3" footer="0.3"/>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943E3EF-0E22-D240-9497-FD409179EDAB}">
          <x14:formula1>
            <xm:f>初期設定!$G$3:$G$12</xm:f>
          </x14:formula1>
          <xm:sqref>O5:O101</xm:sqref>
        </x14:dataValidation>
        <x14:dataValidation type="list" allowBlank="1" showInputMessage="1" showErrorMessage="1" xr:uid="{144C2D7F-E3F2-4D4E-A723-B50E5DF67B50}">
          <x14:formula1>
            <xm:f>初期設定!$E$4:$E$18</xm:f>
          </x14:formula1>
          <xm:sqref>M5:M101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19</vt:i4>
      </vt:variant>
      <vt:variant>
        <vt:lpstr>名前付き一覧</vt:lpstr>
      </vt:variant>
      <vt:variant>
        <vt:i4>28</vt:i4>
      </vt:variant>
    </vt:vector>
  </HeadingPairs>
  <TitlesOfParts>
    <vt:vector size="47" baseType="lpstr">
      <vt:lpstr>はじめに</vt:lpstr>
      <vt:lpstr>初期設定</vt:lpstr>
      <vt:lpstr>年間予算</vt:lpstr>
      <vt:lpstr>特別費</vt:lpstr>
      <vt:lpstr>年間収支</vt:lpstr>
      <vt:lpstr>貯蓄残高</vt:lpstr>
      <vt:lpstr>光熱費</vt:lpstr>
      <vt:lpstr>1月</vt:lpstr>
      <vt:lpstr>2月</vt:lpstr>
      <vt:lpstr>3月</vt:lpstr>
      <vt:lpstr>4月</vt:lpstr>
      <vt:lpstr>5月</vt:lpstr>
      <vt:lpstr>6月</vt:lpstr>
      <vt:lpstr>7月</vt:lpstr>
      <vt:lpstr>8月</vt:lpstr>
      <vt:lpstr>9月</vt:lpstr>
      <vt:lpstr>10月</vt:lpstr>
      <vt:lpstr>11月</vt:lpstr>
      <vt:lpstr>12月</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貯蓄残高!Print_Area</vt:lpstr>
      <vt:lpstr>特別費!Print_Area</vt:lpstr>
      <vt:lpstr>年間収支!Print_Area</vt:lpstr>
      <vt:lpstr>年間予算!Print_Area</vt:lpstr>
      <vt:lpstr>'10月'!Print_Titles</vt:lpstr>
      <vt:lpstr>'11月'!Print_Titles</vt:lpstr>
      <vt:lpstr>'12月'!Print_Titles</vt:lpstr>
      <vt:lpstr>'1月'!Print_Titles</vt:lpstr>
      <vt:lpstr>'2月'!Print_Titles</vt:lpstr>
      <vt:lpstr>'3月'!Print_Titles</vt:lpstr>
      <vt:lpstr>'4月'!Print_Titles</vt:lpstr>
      <vt:lpstr>'5月'!Print_Titles</vt:lpstr>
      <vt:lpstr>'6月'!Print_Titles</vt:lpstr>
      <vt:lpstr>'7月'!Print_Titles</vt:lpstr>
      <vt:lpstr>'8月'!Print_Titles</vt:lpstr>
      <vt:lpstr>'9月'!Print_Titles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エクセル家計簿</dc:title>
  <dc:subject/>
  <dc:creator/>
  <cp:keywords/>
  <dc:description>再配布・自作発言などはご遠慮ください。
作成者：りら
https://setsuyaku-rich.com</dc:description>
  <cp:lastModifiedBy/>
  <cp:lastPrinted>2019-04-11T04:22:21Z</cp:lastPrinted>
  <dcterms:created xsi:type="dcterms:W3CDTF">2018-12-27T00:43:27Z</dcterms:created>
  <dcterms:modified xsi:type="dcterms:W3CDTF">2024-04-24T06:35:46Z</dcterms:modified>
  <cp:category/>
</cp:coreProperties>
</file>